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EFC-EPC-EWG\EFC-EPC-01\EFC\02. EFC Subcommittees &amp; WGs\3 -ESDM\7. Reporting\Regular reporting\Annual Debt Market Questionnaire\Q 2024\WIP\For Publication\Excel\"/>
    </mc:Choice>
  </mc:AlternateContent>
  <xr:revisionPtr revIDLastSave="0" documentId="13_ncr:1_{76F54150-642C-43EE-AE54-03CF9DFF4560}" xr6:coauthVersionLast="47" xr6:coauthVersionMax="47" xr10:uidLastSave="{00000000-0000-0000-0000-000000000000}"/>
  <bookViews>
    <workbookView xWindow="-120" yWindow="-120" windowWidth="29040" windowHeight="15840" xr2:uid="{3851BB31-135A-4BE5-A22C-219A69B4D2DB}"/>
  </bookViews>
  <sheets>
    <sheet name="Total Debt Outstanding" sheetId="1" r:id="rId1"/>
  </sheets>
  <externalReferences>
    <externalReference r:id="rId2"/>
  </externalReferences>
  <definedNames>
    <definedName name="_xlnm._FilterDatabase" localSheetId="0" hidden="1">'Total Debt Outstanding'!$A$1:$L$705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692" i="1" l="1"/>
  <c r="K692" i="1"/>
  <c r="J692" i="1"/>
  <c r="I692" i="1"/>
  <c r="H692" i="1"/>
  <c r="G692" i="1"/>
  <c r="F692" i="1"/>
  <c r="E692" i="1"/>
  <c r="D692" i="1"/>
  <c r="L667" i="1"/>
  <c r="K667" i="1"/>
  <c r="J667" i="1"/>
  <c r="I667" i="1"/>
  <c r="H667" i="1"/>
  <c r="G667" i="1"/>
  <c r="F667" i="1"/>
  <c r="E667" i="1"/>
  <c r="D667" i="1"/>
  <c r="L642" i="1"/>
  <c r="K642" i="1"/>
  <c r="J642" i="1"/>
  <c r="I642" i="1"/>
  <c r="H642" i="1"/>
  <c r="G642" i="1"/>
  <c r="F642" i="1"/>
  <c r="E642" i="1"/>
  <c r="D642" i="1"/>
  <c r="L617" i="1"/>
  <c r="K617" i="1"/>
  <c r="J617" i="1"/>
  <c r="I617" i="1"/>
  <c r="H617" i="1"/>
  <c r="G617" i="1"/>
  <c r="F617" i="1"/>
  <c r="E617" i="1"/>
  <c r="D617" i="1"/>
  <c r="L592" i="1"/>
  <c r="K592" i="1"/>
  <c r="J592" i="1"/>
  <c r="I592" i="1"/>
  <c r="H592" i="1"/>
  <c r="G592" i="1"/>
  <c r="F592" i="1"/>
  <c r="E592" i="1"/>
  <c r="D592" i="1"/>
  <c r="L567" i="1"/>
  <c r="K567" i="1"/>
  <c r="J567" i="1"/>
  <c r="I567" i="1"/>
  <c r="H567" i="1"/>
  <c r="G567" i="1"/>
  <c r="F567" i="1"/>
  <c r="E567" i="1"/>
  <c r="D567" i="1"/>
  <c r="L542" i="1"/>
  <c r="K542" i="1"/>
  <c r="J542" i="1"/>
  <c r="I542" i="1"/>
  <c r="H542" i="1"/>
  <c r="G542" i="1"/>
  <c r="F542" i="1"/>
  <c r="E542" i="1"/>
  <c r="D542" i="1"/>
  <c r="L517" i="1"/>
  <c r="K517" i="1"/>
  <c r="J517" i="1"/>
  <c r="I517" i="1"/>
  <c r="H517" i="1"/>
  <c r="G517" i="1"/>
  <c r="F517" i="1"/>
  <c r="E517" i="1"/>
  <c r="D517" i="1"/>
  <c r="L492" i="1"/>
  <c r="K492" i="1"/>
  <c r="J492" i="1"/>
  <c r="I492" i="1"/>
  <c r="H492" i="1"/>
  <c r="G492" i="1"/>
  <c r="F492" i="1"/>
  <c r="E492" i="1"/>
  <c r="D492" i="1"/>
  <c r="L467" i="1"/>
  <c r="K467" i="1"/>
  <c r="J467" i="1"/>
  <c r="I467" i="1"/>
  <c r="H467" i="1"/>
  <c r="G467" i="1"/>
  <c r="F467" i="1"/>
  <c r="E467" i="1"/>
  <c r="D467" i="1"/>
  <c r="L442" i="1"/>
  <c r="K442" i="1"/>
  <c r="J442" i="1"/>
  <c r="I442" i="1"/>
  <c r="H442" i="1"/>
  <c r="G442" i="1"/>
  <c r="F442" i="1"/>
  <c r="E442" i="1"/>
  <c r="D442" i="1"/>
  <c r="L417" i="1"/>
  <c r="K417" i="1"/>
  <c r="J417" i="1"/>
  <c r="I417" i="1"/>
  <c r="H417" i="1"/>
  <c r="G417" i="1"/>
  <c r="F417" i="1"/>
  <c r="E417" i="1"/>
  <c r="D417" i="1"/>
  <c r="L392" i="1"/>
  <c r="K392" i="1"/>
  <c r="J392" i="1"/>
  <c r="I392" i="1"/>
  <c r="H392" i="1"/>
  <c r="G392" i="1"/>
  <c r="F392" i="1"/>
  <c r="E392" i="1"/>
  <c r="D392" i="1"/>
  <c r="L367" i="1"/>
  <c r="K367" i="1"/>
  <c r="J367" i="1"/>
  <c r="I367" i="1"/>
  <c r="H367" i="1"/>
  <c r="G367" i="1"/>
  <c r="F367" i="1"/>
  <c r="E367" i="1"/>
  <c r="D367" i="1"/>
  <c r="L342" i="1"/>
  <c r="K342" i="1"/>
  <c r="J342" i="1"/>
  <c r="I342" i="1"/>
  <c r="H342" i="1"/>
  <c r="G342" i="1"/>
  <c r="F342" i="1"/>
  <c r="E342" i="1"/>
  <c r="D342" i="1"/>
  <c r="L317" i="1"/>
  <c r="K317" i="1"/>
  <c r="J317" i="1"/>
  <c r="I317" i="1"/>
  <c r="H317" i="1"/>
  <c r="G317" i="1"/>
  <c r="F317" i="1"/>
  <c r="E317" i="1"/>
  <c r="D317" i="1"/>
  <c r="L292" i="1"/>
  <c r="K292" i="1"/>
  <c r="J292" i="1"/>
  <c r="I292" i="1"/>
  <c r="H292" i="1"/>
  <c r="G292" i="1"/>
  <c r="F292" i="1"/>
  <c r="E292" i="1"/>
  <c r="D292" i="1"/>
  <c r="L288" i="1"/>
  <c r="K288" i="1"/>
  <c r="J288" i="1"/>
  <c r="I288" i="1"/>
  <c r="H288" i="1"/>
  <c r="G288" i="1"/>
  <c r="F288" i="1"/>
  <c r="E288" i="1"/>
  <c r="D288" i="1"/>
  <c r="L275" i="1"/>
  <c r="K275" i="1"/>
  <c r="J275" i="1"/>
  <c r="I275" i="1"/>
  <c r="H275" i="1"/>
  <c r="G275" i="1"/>
  <c r="F275" i="1"/>
  <c r="E275" i="1"/>
  <c r="D275" i="1"/>
  <c r="L250" i="1"/>
  <c r="K250" i="1"/>
  <c r="J250" i="1"/>
  <c r="I250" i="1"/>
  <c r="H250" i="1"/>
  <c r="G250" i="1"/>
  <c r="F250" i="1"/>
  <c r="E250" i="1"/>
  <c r="D250" i="1"/>
  <c r="L226" i="1"/>
  <c r="K226" i="1"/>
  <c r="J226" i="1"/>
  <c r="I226" i="1"/>
  <c r="H226" i="1"/>
  <c r="G226" i="1"/>
  <c r="F226" i="1"/>
  <c r="E226" i="1"/>
  <c r="D226" i="1"/>
  <c r="L216" i="1"/>
  <c r="K216" i="1"/>
  <c r="J216" i="1"/>
  <c r="I216" i="1"/>
  <c r="H216" i="1"/>
  <c r="G216" i="1"/>
  <c r="F216" i="1"/>
  <c r="E216" i="1"/>
  <c r="D216" i="1"/>
  <c r="L202" i="1"/>
  <c r="K202" i="1"/>
  <c r="J202" i="1"/>
  <c r="I202" i="1"/>
  <c r="H202" i="1"/>
  <c r="G202" i="1"/>
  <c r="F202" i="1"/>
  <c r="E202" i="1"/>
  <c r="D202" i="1"/>
  <c r="L177" i="1"/>
  <c r="K177" i="1"/>
  <c r="J177" i="1"/>
  <c r="I177" i="1"/>
  <c r="H177" i="1"/>
  <c r="G177" i="1"/>
  <c r="F177" i="1"/>
  <c r="E177" i="1"/>
  <c r="D177" i="1"/>
  <c r="L152" i="1"/>
  <c r="K152" i="1"/>
  <c r="J152" i="1"/>
  <c r="I152" i="1"/>
  <c r="H152" i="1"/>
  <c r="G152" i="1"/>
  <c r="F152" i="1"/>
  <c r="E152" i="1"/>
  <c r="D152" i="1"/>
  <c r="L127" i="1"/>
  <c r="K127" i="1"/>
  <c r="J127" i="1"/>
  <c r="I127" i="1"/>
  <c r="H127" i="1"/>
  <c r="G127" i="1"/>
  <c r="F127" i="1"/>
  <c r="E127" i="1"/>
  <c r="D127" i="1"/>
  <c r="L102" i="1"/>
  <c r="K102" i="1"/>
  <c r="J102" i="1"/>
  <c r="I102" i="1"/>
  <c r="H102" i="1"/>
  <c r="G102" i="1"/>
  <c r="F102" i="1"/>
  <c r="E102" i="1"/>
  <c r="D102" i="1"/>
  <c r="L77" i="1"/>
  <c r="K77" i="1"/>
  <c r="J77" i="1"/>
  <c r="I77" i="1"/>
  <c r="H77" i="1"/>
  <c r="G77" i="1"/>
  <c r="F77" i="1"/>
  <c r="E77" i="1"/>
  <c r="D77" i="1"/>
  <c r="L52" i="1"/>
  <c r="K52" i="1"/>
  <c r="J52" i="1"/>
  <c r="I52" i="1"/>
  <c r="H52" i="1"/>
  <c r="G52" i="1"/>
  <c r="F52" i="1"/>
  <c r="E52" i="1"/>
  <c r="D52" i="1"/>
  <c r="L27" i="1"/>
  <c r="K27" i="1"/>
  <c r="J27" i="1"/>
  <c r="I27" i="1"/>
  <c r="H27" i="1"/>
  <c r="G27" i="1"/>
  <c r="F27" i="1"/>
  <c r="E27" i="1"/>
  <c r="D27" i="1"/>
  <c r="L2" i="1"/>
  <c r="K2" i="1"/>
  <c r="J2" i="1"/>
  <c r="I2" i="1"/>
  <c r="H2" i="1"/>
  <c r="G2" i="1"/>
  <c r="F2" i="1"/>
  <c r="E2" i="1"/>
  <c r="D2" i="1"/>
</calcChain>
</file>

<file path=xl/sharedStrings.xml><?xml version="1.0" encoding="utf-8"?>
<sst xmlns="http://schemas.openxmlformats.org/spreadsheetml/2006/main" count="749" uniqueCount="46">
  <si>
    <t>Year</t>
  </si>
  <si>
    <t>Month</t>
  </si>
  <si>
    <t>Issuer</t>
  </si>
  <si>
    <t>AT</t>
  </si>
  <si>
    <t>BE</t>
  </si>
  <si>
    <t>BG</t>
  </si>
  <si>
    <t>CY</t>
  </si>
  <si>
    <t>CZ</t>
  </si>
  <si>
    <t>DE</t>
  </si>
  <si>
    <t>DK</t>
  </si>
  <si>
    <t>EE</t>
  </si>
  <si>
    <t>EFSF</t>
  </si>
  <si>
    <t>EL</t>
  </si>
  <si>
    <t>ES</t>
  </si>
  <si>
    <t>ESM</t>
  </si>
  <si>
    <t>EU</t>
  </si>
  <si>
    <t>FI</t>
  </si>
  <si>
    <t>FR</t>
  </si>
  <si>
    <t>HR</t>
  </si>
  <si>
    <t>HU</t>
  </si>
  <si>
    <t>IE</t>
  </si>
  <si>
    <t>IT</t>
  </si>
  <si>
    <t>LT</t>
  </si>
  <si>
    <t>LU</t>
  </si>
  <si>
    <t>LV</t>
  </si>
  <si>
    <t>MT</t>
  </si>
  <si>
    <t>NL</t>
  </si>
  <si>
    <t>PL</t>
  </si>
  <si>
    <t>PT</t>
  </si>
  <si>
    <t>RO</t>
  </si>
  <si>
    <t>SE</t>
  </si>
  <si>
    <t>SI</t>
  </si>
  <si>
    <t>SK</t>
  </si>
  <si>
    <t>UK</t>
  </si>
  <si>
    <t>EIB</t>
  </si>
  <si>
    <t xml:space="preserve">                                                    -    </t>
  </si>
  <si>
    <t xml:space="preserve">                                -    </t>
  </si>
  <si>
    <t>Gross issuance in national currency</t>
  </si>
  <si>
    <t>Net issuance in national currency</t>
  </si>
  <si>
    <t>Gross issuance in foreign currency</t>
  </si>
  <si>
    <t>Net issuance in foreign currency</t>
  </si>
  <si>
    <t>Total outstanding government debt</t>
  </si>
  <si>
    <t>Outstanding government debt denominated in domestic currency other than EUR</t>
  </si>
  <si>
    <t>Outstanding government debt denominated in EUR</t>
  </si>
  <si>
    <t>Outstanding government debt denominated in USD</t>
  </si>
  <si>
    <t>Outstanding government debt denominated in other currency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</si>
</sst>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&quot;€&quot;"/>
    <numFmt numFmtId="165" formatCode="_-* #,##0.00\ _€_-;\-* #,##0.00\ _€_-;_-* &quot;-&quot;??\ _€_-;_-@_-"/>
    <numFmt numFmtId="166" formatCode="#,##0.00\ _€"/>
  </numFmts>
  <fonts count="6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 CE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10">
    <xf numFmtId="0" fontId="0" fillId="0" borderId="0" xfId="0"/>
    <xf numFmtId="0" fontId="1" fillId="2" borderId="1" xfId="2" applyFont="1" applyFill="1" applyBorder="1" applyAlignment="1">
      <alignment horizontal="center" vertical="center" wrapText="1"/>
    </xf>
    <xf numFmtId="164" fontId="1" fillId="2" borderId="1" xfId="2" applyNumberFormat="1" applyFont="1" applyFill="1" applyBorder="1" applyAlignment="1">
      <alignment horizontal="center" vertical="center" wrapText="1"/>
    </xf>
    <xf numFmtId="165" fontId="1" fillId="2" borderId="1" xfId="2" applyNumberFormat="1" applyFont="1" applyFill="1" applyBorder="1" applyAlignment="1">
      <alignment horizontal="center" vertical="center" wrapText="1"/>
    </xf>
    <xf numFmtId="0" fontId="3" fillId="0" borderId="0" xfId="2"/>
    <xf numFmtId="0" fontId="4" fillId="0" borderId="0" xfId="2" applyFont="1"/>
    <xf numFmtId="166" fontId="3" fillId="0" borderId="0" xfId="2" applyNumberFormat="1"/>
    <xf numFmtId="165" fontId="3" fillId="0" borderId="0" xfId="2" applyNumberFormat="1"/>
    <xf numFmtId="0" fontId="5" fillId="0" borderId="0" xfId="2" applyFont="1"/>
    <xf numFmtId="164" fontId="3" fillId="0" borderId="0" xfId="2" applyNumberFormat="1"/>
  </cellXfs>
  <cellStyles count="3">
    <cellStyle name="Normal" xfId="0" builtinId="0"/>
    <cellStyle name="Normal 10" xfId="2" xr:uid="{033E649B-AD91-4659-84E5-3D316971964D}"/>
    <cellStyle name="Normal 2" xfId="1" xr:uid="{BB59CE7F-85CA-4FA1-818F-8C4795DF248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EFC-EPC-EWG\EFC-EPC-01\EFC\02.%20EFC%20Subcommittees%20&amp;%20WGs\3%20-ESDM\7.%20Reporting\Regular%20reporting\Annual%20Debt%20Market%20Questionnaire\Q%202024\WIP\Annual%20Debt%20Market%20Questionnaire%202024_WIP.xlsx" TargetMode="External"/><Relationship Id="rId1" Type="http://schemas.openxmlformats.org/officeDocument/2006/relationships/externalLinkPath" Target="/EFC-EPC-EWG/EFC-EPC-01/EFC/02.%20EFC%20Subcommittees%20&amp;%20WGs/3%20-ESDM/7.%20Reporting/Regular%20reporting/Annual%20Debt%20Market%20Questionnaire/Q%202024/WIP/Annual%20Debt%20Market%20Questionnaire%202024_WI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.I.A Total debt outstanding"/>
      <sheetName val="T.II.A gr&amp;net iss nat curr "/>
      <sheetName val="T.II.B gr&amp;net iss foreign curr"/>
      <sheetName val="T III.A Issuance calendars "/>
      <sheetName val="T III.B Issuance techniques"/>
      <sheetName val="T.IV Risk management instrum."/>
      <sheetName val="T.V Market conventions"/>
      <sheetName val="T.VI Business days"/>
      <sheetName val="T.VII.A Instit. debt management"/>
      <sheetName val="T.VII.B Instit. debt trading"/>
      <sheetName val="TI.II GovDebt&amp;Iss (DON'T EDIT)"/>
      <sheetName val="TIIAB Iss by matur (DON'T EDIT)"/>
    </sheetNames>
    <sheetDataSet>
      <sheetData sheetId="0">
        <row r="1">
          <cell r="E1" t="str">
            <v xml:space="preserve">Table T.I:  Total government debt securities outstanding </v>
          </cell>
        </row>
        <row r="3">
          <cell r="E3" t="str">
            <v>Total government debt securities outstanding and currency denomination at the end of 2024</v>
          </cell>
        </row>
        <row r="4">
          <cell r="E4" t="str">
            <v>Country</v>
          </cell>
          <cell r="G4" t="str">
            <v>Total outstanding government debt</v>
          </cell>
          <cell r="H4" t="str">
            <v>Currency denomination (value in EUR millions)</v>
          </cell>
        </row>
        <row r="5">
          <cell r="E5" t="str">
            <v>Name</v>
          </cell>
          <cell r="G5" t="str">
            <v>(in EUR millions)</v>
          </cell>
          <cell r="H5" t="str">
            <v>Dom. Curr.</v>
          </cell>
          <cell r="I5" t="str">
            <v>EUR</v>
          </cell>
          <cell r="J5" t="str">
            <v>USD</v>
          </cell>
          <cell r="K5" t="str">
            <v>Other</v>
          </cell>
        </row>
        <row r="6">
          <cell r="E6" t="str">
            <v>EURO AREA</v>
          </cell>
        </row>
        <row r="7">
          <cell r="C7" t="str">
            <v>AT</v>
          </cell>
          <cell r="E7" t="str">
            <v>Austria</v>
          </cell>
          <cell r="G7">
            <v>299252</v>
          </cell>
          <cell r="I7">
            <v>299252</v>
          </cell>
        </row>
        <row r="8">
          <cell r="C8" t="str">
            <v>BE</v>
          </cell>
          <cell r="E8" t="str">
            <v>Belgium</v>
          </cell>
          <cell r="G8">
            <v>494072.78</v>
          </cell>
          <cell r="I8">
            <v>488161.66</v>
          </cell>
          <cell r="J8">
            <v>4042.75</v>
          </cell>
          <cell r="K8">
            <v>1868.37</v>
          </cell>
        </row>
        <row r="9">
          <cell r="C9" t="str">
            <v>HR</v>
          </cell>
          <cell r="E9" t="str">
            <v>Croatia</v>
          </cell>
          <cell r="G9">
            <v>36056</v>
          </cell>
          <cell r="I9">
            <v>36056</v>
          </cell>
        </row>
        <row r="10">
          <cell r="C10" t="str">
            <v>CY</v>
          </cell>
          <cell r="E10" t="str">
            <v>Cyprus</v>
          </cell>
          <cell r="G10">
            <v>12822</v>
          </cell>
          <cell r="I10">
            <v>12822</v>
          </cell>
        </row>
        <row r="11">
          <cell r="C11" t="str">
            <v>EE</v>
          </cell>
          <cell r="E11" t="str">
            <v>Estonia1</v>
          </cell>
          <cell r="G11">
            <v>5184</v>
          </cell>
          <cell r="I11">
            <v>5184</v>
          </cell>
        </row>
        <row r="12">
          <cell r="C12" t="str">
            <v>FI</v>
          </cell>
          <cell r="E12" t="str">
            <v>Finland2</v>
          </cell>
          <cell r="G12">
            <v>169414</v>
          </cell>
          <cell r="I12">
            <v>169414</v>
          </cell>
        </row>
        <row r="13">
          <cell r="C13" t="str">
            <v>FR</v>
          </cell>
          <cell r="E13" t="str">
            <v>France</v>
          </cell>
          <cell r="G13">
            <v>2601637</v>
          </cell>
          <cell r="I13">
            <v>2601637</v>
          </cell>
        </row>
        <row r="14">
          <cell r="C14" t="str">
            <v>DE</v>
          </cell>
          <cell r="E14" t="str">
            <v>Germany</v>
          </cell>
          <cell r="G14">
            <v>1878649</v>
          </cell>
          <cell r="I14">
            <v>1878649</v>
          </cell>
        </row>
        <row r="15">
          <cell r="C15" t="str">
            <v>EL</v>
          </cell>
          <cell r="E15" t="str">
            <v>Greece</v>
          </cell>
          <cell r="G15">
            <v>105286</v>
          </cell>
          <cell r="I15">
            <v>105286</v>
          </cell>
        </row>
        <row r="16">
          <cell r="C16" t="str">
            <v>IE</v>
          </cell>
          <cell r="E16" t="str">
            <v>Ireland</v>
          </cell>
          <cell r="G16">
            <v>166708</v>
          </cell>
          <cell r="I16">
            <v>166708</v>
          </cell>
        </row>
        <row r="17">
          <cell r="C17" t="str">
            <v>IT</v>
          </cell>
          <cell r="E17" t="str">
            <v>Italy3</v>
          </cell>
          <cell r="G17">
            <v>2505826</v>
          </cell>
          <cell r="I17">
            <v>2505524</v>
          </cell>
          <cell r="K17">
            <v>301</v>
          </cell>
        </row>
        <row r="18">
          <cell r="C18" t="str">
            <v>LV</v>
          </cell>
          <cell r="E18" t="str">
            <v>Latvia</v>
          </cell>
          <cell r="G18">
            <v>16968</v>
          </cell>
          <cell r="I18">
            <v>15765</v>
          </cell>
          <cell r="J18">
            <v>1203</v>
          </cell>
        </row>
        <row r="19">
          <cell r="C19" t="str">
            <v>LT</v>
          </cell>
          <cell r="E19" t="str">
            <v>Lithuania</v>
          </cell>
          <cell r="G19">
            <v>24800</v>
          </cell>
          <cell r="I19">
            <v>24800</v>
          </cell>
        </row>
        <row r="20">
          <cell r="C20" t="str">
            <v>LU</v>
          </cell>
          <cell r="E20" t="str">
            <v>Luxembourg</v>
          </cell>
          <cell r="G20">
            <v>19250</v>
          </cell>
          <cell r="I20">
            <v>19250</v>
          </cell>
        </row>
        <row r="21">
          <cell r="C21" t="str">
            <v>MT</v>
          </cell>
          <cell r="E21" t="str">
            <v>Malta4</v>
          </cell>
          <cell r="G21">
            <v>9831.0264000000006</v>
          </cell>
          <cell r="I21">
            <v>9831.0264000000006</v>
          </cell>
        </row>
        <row r="22">
          <cell r="C22" t="str">
            <v>NL</v>
          </cell>
          <cell r="E22" t="str">
            <v>Netherlands</v>
          </cell>
          <cell r="G22">
            <v>416976</v>
          </cell>
          <cell r="I22">
            <v>410049</v>
          </cell>
          <cell r="J22">
            <v>6701</v>
          </cell>
          <cell r="K22">
            <v>226</v>
          </cell>
        </row>
        <row r="23">
          <cell r="C23" t="str">
            <v>PT</v>
          </cell>
          <cell r="E23" t="str">
            <v>Portugal</v>
          </cell>
          <cell r="G23">
            <v>174367</v>
          </cell>
          <cell r="I23">
            <v>174367</v>
          </cell>
        </row>
        <row r="24">
          <cell r="C24" t="str">
            <v>SK</v>
          </cell>
          <cell r="E24" t="str">
            <v>Slovakia</v>
          </cell>
          <cell r="G24">
            <v>68946</v>
          </cell>
          <cell r="I24">
            <v>68027</v>
          </cell>
          <cell r="K24">
            <v>919</v>
          </cell>
        </row>
        <row r="25">
          <cell r="C25" t="str">
            <v>SI</v>
          </cell>
          <cell r="E25" t="str">
            <v>Slovenia</v>
          </cell>
          <cell r="G25">
            <v>38993</v>
          </cell>
          <cell r="I25">
            <v>37719</v>
          </cell>
          <cell r="J25">
            <v>932</v>
          </cell>
          <cell r="K25">
            <v>342</v>
          </cell>
        </row>
        <row r="26">
          <cell r="C26" t="str">
            <v>ES</v>
          </cell>
          <cell r="E26" t="str">
            <v>Spain</v>
          </cell>
          <cell r="G26">
            <v>1440970</v>
          </cell>
          <cell r="I26">
            <v>1440970</v>
          </cell>
        </row>
        <row r="27">
          <cell r="C27" t="str">
            <v>EFSF</v>
          </cell>
          <cell r="E27" t="str">
            <v>EFSF</v>
          </cell>
          <cell r="G27">
            <v>185664</v>
          </cell>
          <cell r="I27">
            <v>185664</v>
          </cell>
        </row>
        <row r="28">
          <cell r="C28" t="str">
            <v>ESM</v>
          </cell>
          <cell r="E28" t="str">
            <v>ESM</v>
          </cell>
          <cell r="G28">
            <v>87129</v>
          </cell>
          <cell r="I28">
            <v>81800</v>
          </cell>
          <cell r="J28">
            <v>5329</v>
          </cell>
        </row>
        <row r="29">
          <cell r="C29" t="str">
            <v>EIB</v>
          </cell>
          <cell r="E29" t="str">
            <v>EIB</v>
          </cell>
          <cell r="G29">
            <v>418725</v>
          </cell>
          <cell r="I29">
            <v>243719</v>
          </cell>
          <cell r="J29">
            <v>101288</v>
          </cell>
          <cell r="K29">
            <v>73718</v>
          </cell>
        </row>
        <row r="30">
          <cell r="C30" t="str">
            <v>EU</v>
          </cell>
          <cell r="E30" t="str">
            <v>EU as an issuer</v>
          </cell>
          <cell r="G30">
            <v>600925</v>
          </cell>
          <cell r="I30">
            <v>600925</v>
          </cell>
        </row>
        <row r="31">
          <cell r="E31" t="str">
            <v>NON-EURO AREA</v>
          </cell>
        </row>
        <row r="32">
          <cell r="C32" t="str">
            <v>BG</v>
          </cell>
          <cell r="E32" t="str">
            <v>Bulgaria</v>
          </cell>
          <cell r="G32">
            <v>21846</v>
          </cell>
          <cell r="H32">
            <v>5868</v>
          </cell>
          <cell r="I32">
            <v>14534</v>
          </cell>
          <cell r="J32">
            <v>1444</v>
          </cell>
          <cell r="K32" t="str">
            <v xml:space="preserve">                        -  </v>
          </cell>
        </row>
        <row r="33">
          <cell r="C33" t="str">
            <v>CZ</v>
          </cell>
          <cell r="E33" t="str">
            <v>Czech Republic</v>
          </cell>
          <cell r="G33">
            <v>126538</v>
          </cell>
          <cell r="H33">
            <v>123104</v>
          </cell>
          <cell r="I33">
            <v>3250</v>
          </cell>
          <cell r="J33" t="str">
            <v xml:space="preserve">                        -  </v>
          </cell>
          <cell r="K33">
            <v>184</v>
          </cell>
        </row>
        <row r="34">
          <cell r="C34" t="str">
            <v>DK</v>
          </cell>
          <cell r="E34" t="str">
            <v>Denmark</v>
          </cell>
          <cell r="G34">
            <v>80143</v>
          </cell>
          <cell r="H34">
            <v>77215</v>
          </cell>
          <cell r="I34">
            <v>2928</v>
          </cell>
          <cell r="J34" t="str">
            <v xml:space="preserve">                        -  </v>
          </cell>
          <cell r="K34" t="str">
            <v xml:space="preserve">                        -  </v>
          </cell>
        </row>
        <row r="35">
          <cell r="C35" t="str">
            <v>HU</v>
          </cell>
          <cell r="E35" t="str">
            <v>Hungary5</v>
          </cell>
          <cell r="G35">
            <v>124239</v>
          </cell>
          <cell r="H35">
            <v>92231</v>
          </cell>
          <cell r="I35">
            <v>31962</v>
          </cell>
          <cell r="J35">
            <v>46</v>
          </cell>
          <cell r="K35" t="str">
            <v xml:space="preserve">                        -  </v>
          </cell>
        </row>
        <row r="36">
          <cell r="C36" t="str">
            <v>PL</v>
          </cell>
          <cell r="E36" t="str">
            <v>Poland</v>
          </cell>
          <cell r="G36">
            <v>323176</v>
          </cell>
          <cell r="H36">
            <v>273161</v>
          </cell>
          <cell r="I36">
            <v>30560</v>
          </cell>
          <cell r="J36">
            <v>17132</v>
          </cell>
          <cell r="K36">
            <v>2323</v>
          </cell>
        </row>
        <row r="37">
          <cell r="C37" t="str">
            <v>RO</v>
          </cell>
          <cell r="E37" t="str">
            <v>Romania</v>
          </cell>
          <cell r="G37">
            <v>165865</v>
          </cell>
          <cell r="H37">
            <v>83869</v>
          </cell>
          <cell r="I37">
            <v>62191</v>
          </cell>
          <cell r="J37">
            <v>19805</v>
          </cell>
          <cell r="K37" t="str">
            <v xml:space="preserve">                        -  </v>
          </cell>
        </row>
        <row r="38">
          <cell r="C38" t="str">
            <v>SE</v>
          </cell>
          <cell r="E38" t="str">
            <v>Sweden</v>
          </cell>
          <cell r="G38">
            <v>100428.46777577867</v>
          </cell>
          <cell r="H38">
            <v>94316.843083291853</v>
          </cell>
          <cell r="I38">
            <v>4384.7994130299994</v>
          </cell>
          <cell r="J38">
            <v>39.424075409362302</v>
          </cell>
          <cell r="K38">
            <v>1687.4012040474556</v>
          </cell>
        </row>
        <row r="39">
          <cell r="E39" t="str">
            <v>Total EU-27</v>
          </cell>
          <cell r="G39">
            <v>12720686.27417578</v>
          </cell>
          <cell r="H39">
            <v>749764.8430832919</v>
          </cell>
          <cell r="I39">
            <v>11731389.485813029</v>
          </cell>
          <cell r="J39">
            <v>157962.17407540936</v>
          </cell>
          <cell r="K39">
            <v>81568.771204047458</v>
          </cell>
        </row>
        <row r="40">
          <cell r="E40" t="str">
            <v>Source: EFC Sub-Committee on EU sovereign debt markets (ESDM)</v>
          </cell>
        </row>
        <row r="41">
          <cell r="E41" t="str">
            <v>General remarks</v>
          </cell>
          <cell r="F41" t="str">
            <v>Data refers to central government debt securities only (i.e. not include regions, cities and dependent entities) and be valued in nominal terms, at end of year exchange rates.</v>
          </cell>
        </row>
        <row r="42">
          <cell r="E42" t="str">
            <v>Estonia1</v>
          </cell>
          <cell r="F42" t="str">
            <v>incl. ECPs</v>
          </cell>
        </row>
        <row r="43">
          <cell r="E43" t="str">
            <v>Finland2</v>
          </cell>
          <cell r="F43" t="str">
            <v>Data refers to central government debt securities only (i.e. excluding regions, cities and dependent entities) valued in nominal terms on an after-swap basis, at end-of-year exchange rates.</v>
          </cell>
        </row>
        <row r="44">
          <cell r="E44" t="str">
            <v>Italy3</v>
          </cell>
          <cell r="F44" t="str">
            <v>Net issuance reflects issuance net of redemptions, buybacks, net switches. Excludes Repos.</v>
          </cell>
        </row>
        <row r="45">
          <cell r="E45" t="str">
            <v>Malta4</v>
          </cell>
          <cell r="F45" t="str">
            <v>Figure excludes outstanding central government non-negotiable debt instruments: Retail Savings Bonds (€325.9 million), Foreign Loans (€72.3 million) and SURE loans (€420 million).</v>
          </cell>
        </row>
        <row r="46">
          <cell r="E46" t="str">
            <v>Hungary5</v>
          </cell>
          <cell r="F46" t="str">
            <v>Foreign currency after swaps; HUF/EUR exchange rate at end-2024: 410.09 HUF/EUR</v>
          </cell>
        </row>
      </sheetData>
      <sheetData sheetId="1">
        <row r="8">
          <cell r="B8" t="str">
            <v>AT</v>
          </cell>
          <cell r="C8" t="str">
            <v>Issuances</v>
          </cell>
          <cell r="D8" t="str">
            <v>Euro-area</v>
          </cell>
          <cell r="E8" t="str">
            <v>Austria</v>
          </cell>
          <cell r="F8">
            <v>66332</v>
          </cell>
          <cell r="G8">
            <v>34.5</v>
          </cell>
          <cell r="H8">
            <v>3.3</v>
          </cell>
          <cell r="I8">
            <v>16.3</v>
          </cell>
          <cell r="J8">
            <v>5</v>
          </cell>
          <cell r="K8">
            <v>20.100000000000001</v>
          </cell>
          <cell r="L8">
            <v>6.2</v>
          </cell>
          <cell r="M8">
            <v>11.3</v>
          </cell>
          <cell r="N8">
            <v>2</v>
          </cell>
          <cell r="O8">
            <v>1.3</v>
          </cell>
          <cell r="P8">
            <v>15999</v>
          </cell>
        </row>
        <row r="9">
          <cell r="B9" t="str">
            <v>BE</v>
          </cell>
          <cell r="E9" t="str">
            <v>Belgium</v>
          </cell>
          <cell r="F9">
            <v>121418.68</v>
          </cell>
          <cell r="G9">
            <v>63.1</v>
          </cell>
          <cell r="H9">
            <v>1.1000000000000001</v>
          </cell>
          <cell r="I9">
            <v>1.76</v>
          </cell>
          <cell r="J9">
            <v>6.72</v>
          </cell>
          <cell r="K9">
            <v>4.28</v>
          </cell>
          <cell r="L9">
            <v>12.96</v>
          </cell>
          <cell r="M9">
            <v>2.25</v>
          </cell>
          <cell r="N9">
            <v>7.85</v>
          </cell>
          <cell r="P9">
            <v>11491.34</v>
          </cell>
        </row>
        <row r="10">
          <cell r="B10" t="str">
            <v>HR</v>
          </cell>
          <cell r="E10" t="str">
            <v>Croatia</v>
          </cell>
          <cell r="F10">
            <v>6825</v>
          </cell>
          <cell r="G10">
            <v>49</v>
          </cell>
          <cell r="H10">
            <v>11</v>
          </cell>
          <cell r="K10">
            <v>40</v>
          </cell>
          <cell r="P10">
            <v>1075</v>
          </cell>
        </row>
        <row r="11">
          <cell r="B11" t="str">
            <v>CY</v>
          </cell>
          <cell r="E11" t="str">
            <v>Cyprus1</v>
          </cell>
          <cell r="F11">
            <v>1251</v>
          </cell>
          <cell r="G11">
            <v>19</v>
          </cell>
          <cell r="J11">
            <v>81</v>
          </cell>
          <cell r="P11">
            <v>1088</v>
          </cell>
        </row>
        <row r="12">
          <cell r="B12" t="str">
            <v>EE</v>
          </cell>
          <cell r="E12" t="str">
            <v>Estonia2</v>
          </cell>
          <cell r="F12">
            <v>3984</v>
          </cell>
          <cell r="G12">
            <v>69.900000000000006</v>
          </cell>
          <cell r="H12">
            <v>5</v>
          </cell>
          <cell r="K12">
            <v>25.1</v>
          </cell>
          <cell r="P12">
            <v>1663</v>
          </cell>
        </row>
        <row r="13">
          <cell r="B13" t="str">
            <v>FI</v>
          </cell>
          <cell r="E13" t="str">
            <v>Finland3</v>
          </cell>
          <cell r="F13">
            <v>43973</v>
          </cell>
          <cell r="G13">
            <v>42.45</v>
          </cell>
          <cell r="H13">
            <v>0.55000000000000004</v>
          </cell>
          <cell r="I13">
            <v>7.32</v>
          </cell>
          <cell r="J13">
            <v>14.74</v>
          </cell>
          <cell r="K13">
            <v>7.9</v>
          </cell>
          <cell r="L13">
            <v>15.36</v>
          </cell>
          <cell r="M13">
            <v>11.68</v>
          </cell>
          <cell r="P13">
            <v>13242</v>
          </cell>
        </row>
        <row r="14">
          <cell r="B14" t="str">
            <v>FR</v>
          </cell>
          <cell r="E14" t="str">
            <v>France</v>
          </cell>
          <cell r="F14">
            <v>753088</v>
          </cell>
          <cell r="G14">
            <v>54.878579926914298</v>
          </cell>
          <cell r="H14">
            <v>7.8022754312908997</v>
          </cell>
          <cell r="I14">
            <v>9.6492043426531797</v>
          </cell>
          <cell r="J14">
            <v>2.74217621313844</v>
          </cell>
          <cell r="K14">
            <v>13.4273816605762</v>
          </cell>
          <cell r="L14">
            <v>5.3285937367213396</v>
          </cell>
          <cell r="M14">
            <v>5.7973304580606797</v>
          </cell>
          <cell r="N14">
            <v>0.37445823064502398</v>
          </cell>
          <cell r="P14">
            <v>165854</v>
          </cell>
        </row>
        <row r="15">
          <cell r="B15" t="str">
            <v>DE</v>
          </cell>
          <cell r="E15" t="str">
            <v>Germany</v>
          </cell>
          <cell r="F15">
            <v>434314</v>
          </cell>
          <cell r="G15">
            <v>36.340000000000003</v>
          </cell>
          <cell r="H15">
            <v>17.5</v>
          </cell>
          <cell r="I15">
            <v>12.78</v>
          </cell>
          <cell r="J15">
            <v>3.45</v>
          </cell>
          <cell r="K15">
            <v>17.100000000000001</v>
          </cell>
          <cell r="L15">
            <v>3.4</v>
          </cell>
          <cell r="M15">
            <v>9.44</v>
          </cell>
          <cell r="P15">
            <v>41555</v>
          </cell>
        </row>
        <row r="16">
          <cell r="B16" t="str">
            <v>EL</v>
          </cell>
          <cell r="E16" t="str">
            <v>Greece</v>
          </cell>
          <cell r="F16">
            <v>27595</v>
          </cell>
          <cell r="G16">
            <v>66.400000000000006</v>
          </cell>
          <cell r="I16">
            <v>4.5999999999999996</v>
          </cell>
          <cell r="K16">
            <v>17.7</v>
          </cell>
          <cell r="L16">
            <v>0.6</v>
          </cell>
          <cell r="M16">
            <v>10.7</v>
          </cell>
          <cell r="P16">
            <v>2761</v>
          </cell>
        </row>
        <row r="17">
          <cell r="B17" t="str">
            <v>IE</v>
          </cell>
          <cell r="E17" t="str">
            <v>Ireland4</v>
          </cell>
          <cell r="F17">
            <v>6023.8700000000008</v>
          </cell>
          <cell r="J17">
            <v>4.9800000000000004</v>
          </cell>
          <cell r="K17">
            <v>79.790000000000006</v>
          </cell>
          <cell r="M17">
            <v>15.23</v>
          </cell>
          <cell r="P17">
            <v>-2442.7584281007421</v>
          </cell>
        </row>
        <row r="18">
          <cell r="B18" t="str">
            <v>IT</v>
          </cell>
          <cell r="E18" t="str">
            <v>Italy5</v>
          </cell>
          <cell r="F18">
            <v>548388</v>
          </cell>
          <cell r="G18">
            <v>31.966058463865899</v>
          </cell>
          <cell r="H18">
            <v>14.511815398390899</v>
          </cell>
          <cell r="I18">
            <v>10.210813756899899</v>
          </cell>
          <cell r="J18">
            <v>20.576428122083001</v>
          </cell>
          <cell r="K18">
            <v>12.051299420604099</v>
          </cell>
          <cell r="L18">
            <v>6.8997677203112397</v>
          </cell>
          <cell r="M18">
            <v>3.6470526437059698</v>
          </cell>
          <cell r="N18">
            <v>0.136764474138974</v>
          </cell>
          <cell r="P18">
            <v>110070.86265094999</v>
          </cell>
        </row>
        <row r="19">
          <cell r="B19" t="str">
            <v>LV</v>
          </cell>
          <cell r="E19" t="str">
            <v>Latvia</v>
          </cell>
          <cell r="F19">
            <v>1960</v>
          </cell>
          <cell r="G19">
            <v>12.844360761123401</v>
          </cell>
          <cell r="H19">
            <v>17.253055641409301</v>
          </cell>
          <cell r="I19">
            <v>25.860162558284301</v>
          </cell>
          <cell r="J19">
            <v>31.974837669054502</v>
          </cell>
          <cell r="K19">
            <v>12.067583370128601</v>
          </cell>
        </row>
        <row r="20">
          <cell r="B20" t="str">
            <v>LT</v>
          </cell>
          <cell r="E20" t="str">
            <v>Lithuania6</v>
          </cell>
          <cell r="F20">
            <v>4823</v>
          </cell>
          <cell r="G20">
            <v>1.63</v>
          </cell>
          <cell r="H20">
            <v>15.24</v>
          </cell>
          <cell r="I20">
            <v>9.02</v>
          </cell>
          <cell r="J20">
            <v>35.97</v>
          </cell>
          <cell r="K20">
            <v>38.15</v>
          </cell>
          <cell r="P20">
            <v>1797</v>
          </cell>
        </row>
        <row r="21">
          <cell r="B21" t="str">
            <v>LU</v>
          </cell>
          <cell r="E21" t="str">
            <v>Luxembourg</v>
          </cell>
          <cell r="F21">
            <v>26800</v>
          </cell>
          <cell r="G21">
            <v>1</v>
          </cell>
          <cell r="I21">
            <v>14</v>
          </cell>
          <cell r="J21">
            <v>11</v>
          </cell>
          <cell r="K21">
            <v>53</v>
          </cell>
          <cell r="L21">
            <v>20</v>
          </cell>
          <cell r="M21">
            <v>1</v>
          </cell>
          <cell r="P21">
            <v>19250</v>
          </cell>
        </row>
        <row r="22">
          <cell r="B22" t="str">
            <v>MT</v>
          </cell>
          <cell r="E22" t="str">
            <v>Malta7</v>
          </cell>
          <cell r="F22">
            <v>2865.4225000000001</v>
          </cell>
          <cell r="G22">
            <v>58.54</v>
          </cell>
          <cell r="H22">
            <v>6.11</v>
          </cell>
          <cell r="I22">
            <v>16.23</v>
          </cell>
          <cell r="K22">
            <v>19.12</v>
          </cell>
          <cell r="P22">
            <v>815.04740000000004</v>
          </cell>
        </row>
        <row r="23">
          <cell r="B23" t="str">
            <v>NL</v>
          </cell>
          <cell r="E23" t="str">
            <v>Netherlands</v>
          </cell>
          <cell r="F23">
            <v>102379.443</v>
          </cell>
          <cell r="G23">
            <v>61.574861273664098</v>
          </cell>
          <cell r="I23">
            <v>10.523597007653199</v>
          </cell>
          <cell r="J23">
            <v>13.0432278284616</v>
          </cell>
          <cell r="K23">
            <v>3.55442449515964</v>
          </cell>
          <cell r="L23">
            <v>11.3038893950615</v>
          </cell>
          <cell r="P23">
            <v>5431.0339999999997</v>
          </cell>
        </row>
        <row r="24">
          <cell r="B24" t="str">
            <v>PT</v>
          </cell>
          <cell r="E24" t="str">
            <v>Portugal</v>
          </cell>
          <cell r="F24">
            <v>32380</v>
          </cell>
          <cell r="G24">
            <v>47.722826565164333</v>
          </cell>
          <cell r="I24">
            <v>2.8841473247408493</v>
          </cell>
          <cell r="J24">
            <v>1.4978444328671918</v>
          </cell>
          <cell r="K24">
            <v>21.617388077724243</v>
          </cell>
          <cell r="L24">
            <v>4.5120633328226134</v>
          </cell>
          <cell r="M24">
            <v>21.765730266680762</v>
          </cell>
          <cell r="P24">
            <v>14770.392973410024</v>
          </cell>
        </row>
        <row r="25">
          <cell r="B25" t="str">
            <v>SK</v>
          </cell>
          <cell r="E25" t="str">
            <v>Slovakia</v>
          </cell>
          <cell r="F25">
            <v>12790</v>
          </cell>
          <cell r="H25">
            <v>11.8</v>
          </cell>
          <cell r="I25">
            <v>8.1</v>
          </cell>
          <cell r="J25">
            <v>19.7</v>
          </cell>
          <cell r="K25">
            <v>41.8</v>
          </cell>
          <cell r="L25">
            <v>9</v>
          </cell>
          <cell r="M25">
            <v>9.6</v>
          </cell>
          <cell r="P25">
            <v>8149.1</v>
          </cell>
        </row>
        <row r="26">
          <cell r="B26" t="str">
            <v>SI</v>
          </cell>
          <cell r="E26" t="str">
            <v>Slovenia</v>
          </cell>
          <cell r="F26">
            <v>3852</v>
          </cell>
          <cell r="G26">
            <v>16.416305060669504</v>
          </cell>
          <cell r="H26">
            <v>9.0647197832188446</v>
          </cell>
          <cell r="K26">
            <v>74.513952896473768</v>
          </cell>
          <cell r="P26">
            <v>1571.4622963799995</v>
          </cell>
        </row>
        <row r="27">
          <cell r="B27" t="str">
            <v>ES</v>
          </cell>
          <cell r="E27" t="str">
            <v>Spain8</v>
          </cell>
          <cell r="F27">
            <v>259365.41</v>
          </cell>
          <cell r="G27">
            <v>34.494885034978303</v>
          </cell>
          <cell r="H27">
            <v>9.1260974237081207</v>
          </cell>
          <cell r="I27">
            <v>10.7169533516439</v>
          </cell>
          <cell r="J27">
            <v>8.3690419628430792</v>
          </cell>
          <cell r="K27">
            <v>23.208048444085101</v>
          </cell>
          <cell r="L27">
            <v>5.33226462233341</v>
          </cell>
          <cell r="M27">
            <v>8.3781372388862501</v>
          </cell>
          <cell r="N27">
            <v>0.37457192152184099</v>
          </cell>
          <cell r="P27">
            <v>55033.58</v>
          </cell>
        </row>
        <row r="28">
          <cell r="B28" t="str">
            <v>EFSF</v>
          </cell>
          <cell r="E28" t="str">
            <v>EFSF</v>
          </cell>
          <cell r="F28">
            <v>20000</v>
          </cell>
          <cell r="H28">
            <v>22.5</v>
          </cell>
          <cell r="I28">
            <v>35</v>
          </cell>
          <cell r="J28">
            <v>12.5</v>
          </cell>
          <cell r="K28">
            <v>20</v>
          </cell>
          <cell r="L28">
            <v>10</v>
          </cell>
          <cell r="P28">
            <v>-3760</v>
          </cell>
        </row>
        <row r="29">
          <cell r="B29" t="str">
            <v>ESM</v>
          </cell>
          <cell r="E29" t="str">
            <v>ESM</v>
          </cell>
          <cell r="F29">
            <v>30643</v>
          </cell>
          <cell r="G29">
            <v>80.419799498746897</v>
          </cell>
          <cell r="I29">
            <v>13.053467000835401</v>
          </cell>
          <cell r="K29">
            <v>6.5267335004177101</v>
          </cell>
          <cell r="P29">
            <v>3895</v>
          </cell>
        </row>
        <row r="30">
          <cell r="B30" t="str">
            <v>EIB</v>
          </cell>
          <cell r="E30" t="str">
            <v>EIB</v>
          </cell>
          <cell r="F30">
            <v>29750</v>
          </cell>
          <cell r="H30">
            <v>0.34</v>
          </cell>
          <cell r="I30">
            <v>35.630000000000003</v>
          </cell>
          <cell r="J30">
            <v>16.809999999999999</v>
          </cell>
          <cell r="K30">
            <v>36.97</v>
          </cell>
          <cell r="L30">
            <v>10.08</v>
          </cell>
          <cell r="M30">
            <v>0.17</v>
          </cell>
          <cell r="P30">
            <v>-4664</v>
          </cell>
        </row>
        <row r="31">
          <cell r="B31" t="str">
            <v>EU</v>
          </cell>
          <cell r="E31" t="str">
            <v>EU as an issuer</v>
          </cell>
          <cell r="F31">
            <v>196241</v>
          </cell>
          <cell r="G31">
            <v>29.614096952216901</v>
          </cell>
          <cell r="H31">
            <v>10.591568530531299</v>
          </cell>
          <cell r="I31">
            <v>9.8980335403916602</v>
          </cell>
          <cell r="J31">
            <v>8.7474075244215008</v>
          </cell>
          <cell r="K31">
            <v>11.7167156710371</v>
          </cell>
          <cell r="L31">
            <v>14.6814376200692</v>
          </cell>
          <cell r="M31">
            <v>14.7507401613322</v>
          </cell>
          <cell r="P31">
            <v>142813</v>
          </cell>
        </row>
        <row r="32">
          <cell r="B32" t="str">
            <v>BG</v>
          </cell>
          <cell r="D32" t="str">
            <v>Non Euro-area</v>
          </cell>
          <cell r="E32" t="str">
            <v>Bulgaria</v>
          </cell>
          <cell r="F32">
            <v>869</v>
          </cell>
          <cell r="H32">
            <v>52.9</v>
          </cell>
          <cell r="J32">
            <v>47.1</v>
          </cell>
          <cell r="P32">
            <v>675</v>
          </cell>
        </row>
        <row r="33">
          <cell r="B33" t="str">
            <v>CZ</v>
          </cell>
          <cell r="E33" t="str">
            <v>Czech Republic</v>
          </cell>
          <cell r="F33">
            <v>16384</v>
          </cell>
          <cell r="G33">
            <v>7.6366600245324161</v>
          </cell>
          <cell r="H33">
            <v>9.5931436771632503E-2</v>
          </cell>
          <cell r="I33">
            <v>1.5892818425158386</v>
          </cell>
          <cell r="J33">
            <v>5.4619483482815543</v>
          </cell>
          <cell r="K33">
            <v>55.224849527748418</v>
          </cell>
          <cell r="L33">
            <v>29.585956458440421</v>
          </cell>
          <cell r="N33">
            <v>0.40537236170971702</v>
          </cell>
          <cell r="P33">
            <v>8569</v>
          </cell>
        </row>
        <row r="34">
          <cell r="B34" t="str">
            <v>DK</v>
          </cell>
          <cell r="E34" t="str">
            <v>Denmark</v>
          </cell>
          <cell r="F34">
            <v>13404.825737265415</v>
          </cell>
          <cell r="G34">
            <v>13.437783659767</v>
          </cell>
          <cell r="H34">
            <v>32.135359963703301</v>
          </cell>
          <cell r="K34">
            <v>50.347431930142498</v>
          </cell>
          <cell r="M34">
            <v>4.0794244463871898</v>
          </cell>
          <cell r="P34">
            <v>-1943.6997319034854</v>
          </cell>
        </row>
        <row r="35">
          <cell r="B35" t="str">
            <v>HU</v>
          </cell>
          <cell r="E35" t="str">
            <v>Hungary9</v>
          </cell>
          <cell r="F35">
            <v>31244.810335230253</v>
          </cell>
          <cell r="G35">
            <v>47.913361803467936</v>
          </cell>
          <cell r="H35">
            <v>18.961472588179372</v>
          </cell>
          <cell r="I35">
            <v>13.772106823665647</v>
          </cell>
          <cell r="J35">
            <v>8.8151433356321771</v>
          </cell>
          <cell r="K35">
            <v>8.3587713739485654</v>
          </cell>
          <cell r="L35">
            <v>1.4346919424578612</v>
          </cell>
          <cell r="M35">
            <v>0.74445213264846999</v>
          </cell>
          <cell r="P35">
            <v>4640.7382489018055</v>
          </cell>
        </row>
        <row r="36">
          <cell r="B36" t="str">
            <v>PL</v>
          </cell>
          <cell r="E36" t="str">
            <v>Poland</v>
          </cell>
          <cell r="F36">
            <v>82975.176129183266</v>
          </cell>
          <cell r="G36">
            <v>6.0268304212417387</v>
          </cell>
          <cell r="H36">
            <v>20.888498115450339</v>
          </cell>
          <cell r="I36">
            <v>49.421462822522741</v>
          </cell>
          <cell r="J36">
            <v>7.4963758386972099E-2</v>
          </cell>
          <cell r="K36">
            <v>23.462564634031242</v>
          </cell>
          <cell r="M36">
            <v>0.12568024836695799</v>
          </cell>
          <cell r="P36">
            <v>40068.207660753571</v>
          </cell>
        </row>
        <row r="37">
          <cell r="B37" t="str">
            <v>RO</v>
          </cell>
          <cell r="E37" t="str">
            <v>Romania</v>
          </cell>
          <cell r="F37">
            <v>28863.069872155666</v>
          </cell>
          <cell r="G37">
            <v>17.801139370978074</v>
          </cell>
          <cell r="H37">
            <v>33.029501072513021</v>
          </cell>
          <cell r="I37">
            <v>20.459822547845221</v>
          </cell>
          <cell r="J37">
            <v>4.5429144496754601</v>
          </cell>
          <cell r="K37">
            <v>21.049105774855835</v>
          </cell>
          <cell r="L37">
            <v>3.1175167841323788</v>
          </cell>
          <cell r="P37">
            <v>16323.540644850045</v>
          </cell>
        </row>
        <row r="38">
          <cell r="B38" t="str">
            <v>SE</v>
          </cell>
          <cell r="E38" t="str">
            <v>Sweden</v>
          </cell>
          <cell r="F38">
            <v>16900.638451166353</v>
          </cell>
          <cell r="G38">
            <v>58.4</v>
          </cell>
          <cell r="K38">
            <v>36.180645161290322</v>
          </cell>
          <cell r="L38">
            <v>5.290322580645161</v>
          </cell>
          <cell r="M38">
            <v>0.12903225806451599</v>
          </cell>
          <cell r="P38">
            <v>6053.0018240172149</v>
          </cell>
        </row>
      </sheetData>
      <sheetData sheetId="2">
        <row r="8">
          <cell r="B8" t="str">
            <v>AT</v>
          </cell>
          <cell r="C8" t="str">
            <v>Issuances</v>
          </cell>
          <cell r="D8" t="str">
            <v>Euro-area</v>
          </cell>
          <cell r="E8" t="str">
            <v>Austria</v>
          </cell>
          <cell r="F8">
            <v>0</v>
          </cell>
        </row>
        <row r="9">
          <cell r="B9" t="str">
            <v>BE</v>
          </cell>
          <cell r="E9" t="str">
            <v>Belgium</v>
          </cell>
          <cell r="F9">
            <v>9095.85</v>
          </cell>
          <cell r="G9">
            <v>75.75</v>
          </cell>
          <cell r="I9">
            <v>0.44</v>
          </cell>
          <cell r="K9">
            <v>10.58</v>
          </cell>
          <cell r="N9">
            <v>13.23</v>
          </cell>
          <cell r="P9">
            <v>2093.41</v>
          </cell>
        </row>
        <row r="10">
          <cell r="B10" t="str">
            <v>HR</v>
          </cell>
          <cell r="E10" t="str">
            <v>Croatia</v>
          </cell>
          <cell r="F10">
            <v>0</v>
          </cell>
        </row>
        <row r="11">
          <cell r="B11" t="str">
            <v>CY</v>
          </cell>
          <cell r="E11" t="str">
            <v>Cyprus</v>
          </cell>
          <cell r="F11">
            <v>0</v>
          </cell>
        </row>
        <row r="12">
          <cell r="B12" t="str">
            <v>EE</v>
          </cell>
          <cell r="E12" t="str">
            <v>Estonia</v>
          </cell>
          <cell r="F12">
            <v>0</v>
          </cell>
        </row>
        <row r="13">
          <cell r="B13" t="str">
            <v>FI</v>
          </cell>
          <cell r="E13" t="str">
            <v>Finland</v>
          </cell>
          <cell r="F13">
            <v>0</v>
          </cell>
        </row>
        <row r="14">
          <cell r="B14" t="str">
            <v>FR</v>
          </cell>
          <cell r="E14" t="str">
            <v>France</v>
          </cell>
          <cell r="F14">
            <v>0</v>
          </cell>
        </row>
        <row r="15">
          <cell r="B15" t="str">
            <v>DE</v>
          </cell>
          <cell r="E15" t="str">
            <v>Germany</v>
          </cell>
          <cell r="F15">
            <v>0</v>
          </cell>
        </row>
        <row r="16">
          <cell r="B16" t="str">
            <v>EL</v>
          </cell>
          <cell r="E16" t="str">
            <v>Greece</v>
          </cell>
          <cell r="F16">
            <v>0</v>
          </cell>
        </row>
        <row r="17">
          <cell r="B17" t="str">
            <v>IE</v>
          </cell>
          <cell r="E17" t="str">
            <v>Ireland</v>
          </cell>
          <cell r="F17">
            <v>0</v>
          </cell>
        </row>
        <row r="18">
          <cell r="B18" t="str">
            <v>IT</v>
          </cell>
          <cell r="E18" t="str">
            <v>Italy1</v>
          </cell>
          <cell r="F18">
            <v>0</v>
          </cell>
          <cell r="P18">
            <v>-3936.137419000006</v>
          </cell>
        </row>
        <row r="19">
          <cell r="B19" t="str">
            <v>LV</v>
          </cell>
          <cell r="E19" t="str">
            <v>Latvia2</v>
          </cell>
          <cell r="F19">
            <v>1203.1956877499999</v>
          </cell>
          <cell r="K19">
            <v>100</v>
          </cell>
        </row>
        <row r="20">
          <cell r="B20" t="str">
            <v>LT</v>
          </cell>
          <cell r="E20" t="str">
            <v>Lithuania</v>
          </cell>
          <cell r="F20">
            <v>0</v>
          </cell>
        </row>
        <row r="21">
          <cell r="B21" t="str">
            <v>LU</v>
          </cell>
          <cell r="E21" t="str">
            <v>Luxembourg</v>
          </cell>
          <cell r="F21">
            <v>0</v>
          </cell>
        </row>
        <row r="22">
          <cell r="B22" t="str">
            <v>MT</v>
          </cell>
          <cell r="E22" t="str">
            <v>Malta</v>
          </cell>
          <cell r="F22">
            <v>0</v>
          </cell>
        </row>
        <row r="23">
          <cell r="B23" t="str">
            <v>NL</v>
          </cell>
          <cell r="E23" t="str">
            <v>Netherlands</v>
          </cell>
          <cell r="F23">
            <v>73457.347069570009</v>
          </cell>
          <cell r="G23">
            <v>100</v>
          </cell>
          <cell r="P23">
            <v>6791.9693378100001</v>
          </cell>
        </row>
        <row r="24">
          <cell r="B24" t="str">
            <v>PT</v>
          </cell>
          <cell r="E24" t="str">
            <v>Portugal</v>
          </cell>
          <cell r="F24">
            <v>0</v>
          </cell>
          <cell r="P24">
            <v>-2428.9415757100001</v>
          </cell>
        </row>
        <row r="25">
          <cell r="B25" t="str">
            <v>SK</v>
          </cell>
          <cell r="E25" t="str">
            <v>Slovakia</v>
          </cell>
          <cell r="F25">
            <v>648.70000000000005</v>
          </cell>
          <cell r="I25">
            <v>51.2</v>
          </cell>
          <cell r="K25">
            <v>48.8</v>
          </cell>
          <cell r="P25">
            <v>510.7</v>
          </cell>
        </row>
        <row r="26">
          <cell r="B26" t="str">
            <v>SI</v>
          </cell>
          <cell r="E26" t="str">
            <v>Slovenia</v>
          </cell>
          <cell r="F26">
            <v>310.52460454000004</v>
          </cell>
          <cell r="H26">
            <v>90.204390107811321</v>
          </cell>
          <cell r="I26">
            <v>9.7956098921886721</v>
          </cell>
          <cell r="P26">
            <v>-246.65829146999997</v>
          </cell>
        </row>
        <row r="27">
          <cell r="B27" t="str">
            <v>ES</v>
          </cell>
          <cell r="E27" t="str">
            <v>Spain</v>
          </cell>
          <cell r="F27">
            <v>0</v>
          </cell>
        </row>
        <row r="28">
          <cell r="B28" t="str">
            <v>EFSF</v>
          </cell>
          <cell r="E28" t="str">
            <v>EFSF</v>
          </cell>
          <cell r="F28">
            <v>0</v>
          </cell>
        </row>
        <row r="29">
          <cell r="B29" t="str">
            <v>ESM</v>
          </cell>
          <cell r="E29" t="str">
            <v>ESM</v>
          </cell>
          <cell r="F29">
            <v>0</v>
          </cell>
        </row>
        <row r="30">
          <cell r="B30" t="str">
            <v>EIB</v>
          </cell>
          <cell r="E30" t="str">
            <v>EIB</v>
          </cell>
          <cell r="F30">
            <v>33628</v>
          </cell>
          <cell r="H30">
            <v>12.07</v>
          </cell>
          <cell r="I30">
            <v>58.43</v>
          </cell>
          <cell r="J30">
            <v>16.190000000000001</v>
          </cell>
          <cell r="K30">
            <v>13.3</v>
          </cell>
          <cell r="P30">
            <v>6355</v>
          </cell>
        </row>
        <row r="31">
          <cell r="B31" t="str">
            <v>EU</v>
          </cell>
          <cell r="E31" t="str">
            <v>EU as an issuer</v>
          </cell>
          <cell r="F31">
            <v>0</v>
          </cell>
        </row>
        <row r="32">
          <cell r="B32" t="str">
            <v>BG</v>
          </cell>
          <cell r="D32" t="str">
            <v>Non Euro-area</v>
          </cell>
          <cell r="E32" t="str">
            <v>Bulgaria</v>
          </cell>
          <cell r="F32">
            <v>4444</v>
          </cell>
          <cell r="K32">
            <v>39.4</v>
          </cell>
          <cell r="L32">
            <v>32.5</v>
          </cell>
          <cell r="M32">
            <v>28.1</v>
          </cell>
          <cell r="P32">
            <v>2951</v>
          </cell>
        </row>
        <row r="33">
          <cell r="B33" t="str">
            <v>CZ</v>
          </cell>
          <cell r="E33" t="str">
            <v>Czech Republic</v>
          </cell>
          <cell r="F33">
            <v>2750</v>
          </cell>
          <cell r="G33">
            <v>72.727272727272705</v>
          </cell>
          <cell r="H33">
            <v>27.272727272727298</v>
          </cell>
          <cell r="P33">
            <v>250</v>
          </cell>
        </row>
        <row r="34">
          <cell r="B34" t="str">
            <v>DK</v>
          </cell>
          <cell r="E34" t="str">
            <v>Denmark</v>
          </cell>
          <cell r="F34">
            <v>1491.2868632707775</v>
          </cell>
          <cell r="H34">
            <v>100</v>
          </cell>
          <cell r="P34">
            <v>-8.7131367292224695</v>
          </cell>
        </row>
        <row r="35">
          <cell r="B35" t="str">
            <v>HU</v>
          </cell>
          <cell r="E35" t="str">
            <v>Hungary</v>
          </cell>
          <cell r="F35">
            <v>4783.7357851999996</v>
          </cell>
          <cell r="G35">
            <v>9.6022804530956236</v>
          </cell>
          <cell r="H35">
            <v>11.148184616506859</v>
          </cell>
          <cell r="I35">
            <v>31.356246819498786</v>
          </cell>
          <cell r="K35">
            <v>0.171237642876163</v>
          </cell>
          <cell r="L35">
            <v>47.72205046802258</v>
          </cell>
          <cell r="P35">
            <v>3234.17520698</v>
          </cell>
        </row>
        <row r="36">
          <cell r="B36" t="str">
            <v>PL</v>
          </cell>
          <cell r="E36" t="str">
            <v>Poland</v>
          </cell>
          <cell r="F36">
            <v>14912.336315306718</v>
          </cell>
          <cell r="H36">
            <v>4.4254186553868768</v>
          </cell>
          <cell r="I36">
            <v>9.5751418761117169</v>
          </cell>
          <cell r="J36">
            <v>11.735250352446238</v>
          </cell>
          <cell r="K36">
            <v>35.446402470201022</v>
          </cell>
          <cell r="L36">
            <v>17.158535759333855</v>
          </cell>
          <cell r="M36">
            <v>21.65925088652029</v>
          </cell>
          <cell r="P36">
            <v>7776.3233170478416</v>
          </cell>
        </row>
        <row r="37">
          <cell r="B37" t="str">
            <v>RO</v>
          </cell>
          <cell r="E37" t="str">
            <v>Romania</v>
          </cell>
          <cell r="F37">
            <v>19695.40983026757</v>
          </cell>
          <cell r="H37">
            <v>6.8898449283291638</v>
          </cell>
          <cell r="I37">
            <v>17.199219554613371</v>
          </cell>
          <cell r="J37">
            <v>34.385169226549657</v>
          </cell>
          <cell r="K37">
            <v>37.717772415470954</v>
          </cell>
          <cell r="L37">
            <v>3.8079938750368769</v>
          </cell>
          <cell r="P37">
            <v>14918.042848244924</v>
          </cell>
        </row>
        <row r="38">
          <cell r="B38" t="str">
            <v>SE</v>
          </cell>
          <cell r="E38" t="str">
            <v>Sweden</v>
          </cell>
          <cell r="F38">
            <v>9159.6809370554838</v>
          </cell>
          <cell r="G38">
            <v>80.094311280518838</v>
          </cell>
          <cell r="H38">
            <v>19.905688719481166</v>
          </cell>
          <cell r="P38">
            <v>4502.8248578114408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86597B-0056-450F-A3F6-51A7CD4F5D03}">
  <dimension ref="A1:Q737"/>
  <sheetViews>
    <sheetView tabSelected="1" zoomScale="80" zoomScaleNormal="80" workbookViewId="0">
      <pane xSplit="3" ySplit="1" topLeftCell="E2" activePane="bottomRight" state="frozen"/>
      <selection pane="topRight" activeCell="D1" sqref="D1"/>
      <selection pane="bottomLeft" activeCell="A2" sqref="A2"/>
      <selection pane="bottomRight" activeCell="Q19" sqref="Q19"/>
    </sheetView>
  </sheetViews>
  <sheetFormatPr defaultColWidth="8.7109375" defaultRowHeight="15" outlineLevelRow="1"/>
  <cols>
    <col min="1" max="1" width="7.140625" style="4" bestFit="1" customWidth="1"/>
    <col min="2" max="2" width="7.140625" style="4" customWidth="1"/>
    <col min="3" max="3" width="10.28515625" style="4" bestFit="1" customWidth="1"/>
    <col min="4" max="4" width="36.28515625" style="9" customWidth="1"/>
    <col min="5" max="5" width="36.42578125" style="9" customWidth="1"/>
    <col min="6" max="6" width="36.5703125" style="9" customWidth="1"/>
    <col min="7" max="7" width="36.140625" style="9" customWidth="1"/>
    <col min="8" max="8" width="27" style="7" customWidth="1"/>
    <col min="9" max="12" width="28.28515625" style="7" customWidth="1"/>
    <col min="13" max="13" width="8.7109375" style="4"/>
    <col min="14" max="14" width="12.28515625" style="4" bestFit="1" customWidth="1"/>
    <col min="15" max="15" width="11.42578125" style="4" customWidth="1"/>
    <col min="16" max="16" width="12" style="4" bestFit="1" customWidth="1"/>
    <col min="17" max="16384" width="8.7109375" style="4"/>
  </cols>
  <sheetData>
    <row r="1" spans="1:14" ht="60">
      <c r="A1" s="1" t="s">
        <v>0</v>
      </c>
      <c r="B1" s="1" t="s">
        <v>1</v>
      </c>
      <c r="C1" s="1" t="s">
        <v>2</v>
      </c>
      <c r="D1" s="2" t="s">
        <v>37</v>
      </c>
      <c r="E1" s="2" t="s">
        <v>38</v>
      </c>
      <c r="F1" s="2" t="s">
        <v>39</v>
      </c>
      <c r="G1" s="2" t="s">
        <v>40</v>
      </c>
      <c r="H1" s="3" t="s">
        <v>41</v>
      </c>
      <c r="I1" s="3" t="s">
        <v>42</v>
      </c>
      <c r="J1" s="3" t="s">
        <v>43</v>
      </c>
      <c r="K1" s="3" t="s">
        <v>44</v>
      </c>
      <c r="L1" s="3" t="s">
        <v>45</v>
      </c>
      <c r="N1" s="5"/>
    </row>
    <row r="2" spans="1:14">
      <c r="A2" s="4">
        <v>2024</v>
      </c>
      <c r="B2" s="4">
        <v>12</v>
      </c>
      <c r="C2" s="4" t="s">
        <v>3</v>
      </c>
      <c r="D2" s="6">
        <f>VLOOKUP($C2,'[1]T.II.A gr&amp;net iss nat curr '!$B$8:$P$38,5,FALSE)</f>
        <v>66332</v>
      </c>
      <c r="E2" s="6">
        <f>VLOOKUP($C2,'[1]T.II.A gr&amp;net iss nat curr '!$B$8:$P$38,15,FALSE)</f>
        <v>15999</v>
      </c>
      <c r="F2" s="6">
        <f>VLOOKUP($C2,'[1]T.II.B gr&amp;net iss foreign curr'!$B$8:$P$38,5,FALSE)</f>
        <v>0</v>
      </c>
      <c r="G2" s="6">
        <f>VLOOKUP($C2,'[1]T.II.B gr&amp;net iss foreign curr'!$B$8:$P$38,15,FALSE)</f>
        <v>0</v>
      </c>
      <c r="H2" s="7">
        <f>VLOOKUP($C2,'[1]T.I.A Total debt outstanding'!$C:$K,5,FALSE)</f>
        <v>299252</v>
      </c>
      <c r="I2" s="7">
        <f>VLOOKUP($C2,'[1]T.I.A Total debt outstanding'!$C:$K,6,FALSE)</f>
        <v>0</v>
      </c>
      <c r="J2" s="7">
        <f>VLOOKUP($C2,'[1]T.I.A Total debt outstanding'!$C:$K,7,FALSE)</f>
        <v>299252</v>
      </c>
      <c r="K2" s="7">
        <f>VLOOKUP($C2,'[1]T.I.A Total debt outstanding'!$C:$K,8,FALSE)</f>
        <v>0</v>
      </c>
      <c r="L2" s="7">
        <f>VLOOKUP($C2,'[1]T.I.A Total debt outstanding'!$C:$K,9,FALSE)</f>
        <v>0</v>
      </c>
    </row>
    <row r="3" spans="1:14">
      <c r="A3" s="4">
        <v>2023</v>
      </c>
      <c r="B3" s="4">
        <v>12</v>
      </c>
      <c r="C3" s="4" t="s">
        <v>3</v>
      </c>
      <c r="D3" s="6">
        <v>67417</v>
      </c>
      <c r="E3" s="6">
        <v>12362</v>
      </c>
      <c r="F3" s="6">
        <v>0</v>
      </c>
      <c r="G3" s="6">
        <v>0</v>
      </c>
      <c r="H3" s="7">
        <v>283252</v>
      </c>
      <c r="J3" s="7">
        <v>283252</v>
      </c>
      <c r="K3" s="7">
        <v>0</v>
      </c>
      <c r="L3" s="7">
        <v>0</v>
      </c>
    </row>
    <row r="4" spans="1:14">
      <c r="A4" s="4">
        <v>2022</v>
      </c>
      <c r="B4" s="4">
        <v>12</v>
      </c>
      <c r="C4" s="4" t="s">
        <v>3</v>
      </c>
      <c r="D4" s="6">
        <v>66134</v>
      </c>
      <c r="E4" s="6">
        <v>17324</v>
      </c>
      <c r="F4" s="6">
        <v>0</v>
      </c>
      <c r="G4" s="6">
        <v>0</v>
      </c>
      <c r="H4" s="7">
        <v>270890</v>
      </c>
      <c r="J4" s="7">
        <v>270890</v>
      </c>
      <c r="K4" s="7">
        <v>0</v>
      </c>
      <c r="L4" s="7">
        <v>0</v>
      </c>
    </row>
    <row r="5" spans="1:14">
      <c r="A5" s="4">
        <v>2021</v>
      </c>
      <c r="B5" s="4">
        <v>12</v>
      </c>
      <c r="C5" s="4" t="s">
        <v>3</v>
      </c>
      <c r="D5" s="6">
        <v>54595</v>
      </c>
      <c r="E5" s="6">
        <v>15595</v>
      </c>
      <c r="F5" s="6">
        <v>0</v>
      </c>
      <c r="G5" s="6">
        <v>0</v>
      </c>
      <c r="H5" s="7">
        <v>253566</v>
      </c>
      <c r="J5" s="7">
        <v>253566</v>
      </c>
      <c r="K5" s="7">
        <v>0</v>
      </c>
      <c r="L5" s="7">
        <v>0</v>
      </c>
    </row>
    <row r="6" spans="1:14">
      <c r="A6" s="4">
        <v>2020</v>
      </c>
      <c r="B6" s="4">
        <v>12</v>
      </c>
      <c r="C6" s="4" t="s">
        <v>3</v>
      </c>
      <c r="D6" s="6">
        <v>57820</v>
      </c>
      <c r="E6" s="6">
        <v>29300</v>
      </c>
      <c r="F6" s="6">
        <v>0</v>
      </c>
      <c r="G6" s="6">
        <v>0</v>
      </c>
      <c r="H6" s="7">
        <v>237972</v>
      </c>
      <c r="J6" s="7">
        <v>237972</v>
      </c>
      <c r="K6" s="7">
        <v>0</v>
      </c>
      <c r="L6" s="7">
        <v>0</v>
      </c>
    </row>
    <row r="7" spans="1:14">
      <c r="A7" s="4">
        <v>2019</v>
      </c>
      <c r="B7" s="4">
        <v>12</v>
      </c>
      <c r="C7" s="4" t="s">
        <v>3</v>
      </c>
      <c r="D7" s="6">
        <v>26297</v>
      </c>
      <c r="E7" s="6">
        <v>-1400</v>
      </c>
      <c r="F7" s="6">
        <v>0</v>
      </c>
      <c r="G7" s="6">
        <v>0</v>
      </c>
      <c r="H7" s="7">
        <v>208768</v>
      </c>
      <c r="J7" s="7">
        <v>208768</v>
      </c>
      <c r="K7" s="7">
        <v>0</v>
      </c>
      <c r="L7" s="7">
        <v>0</v>
      </c>
    </row>
    <row r="8" spans="1:14">
      <c r="A8" s="4">
        <v>2018</v>
      </c>
      <c r="B8" s="4">
        <v>12</v>
      </c>
      <c r="C8" s="4" t="s">
        <v>3</v>
      </c>
      <c r="D8" s="6">
        <v>23212</v>
      </c>
      <c r="E8" s="6">
        <v>1500</v>
      </c>
      <c r="F8" s="6">
        <v>0</v>
      </c>
      <c r="G8" s="6">
        <v>0</v>
      </c>
      <c r="H8" s="7">
        <v>211655</v>
      </c>
      <c r="J8" s="7">
        <v>211655</v>
      </c>
      <c r="K8" s="7">
        <v>0</v>
      </c>
      <c r="L8" s="7">
        <v>0</v>
      </c>
    </row>
    <row r="9" spans="1:14">
      <c r="A9" s="4">
        <v>2017</v>
      </c>
      <c r="B9" s="4">
        <v>12</v>
      </c>
      <c r="C9" s="4" t="s">
        <v>3</v>
      </c>
      <c r="D9" s="6">
        <v>29698</v>
      </c>
      <c r="E9" s="6">
        <v>5986</v>
      </c>
      <c r="F9" s="6">
        <v>0</v>
      </c>
      <c r="G9" s="6">
        <v>0</v>
      </c>
      <c r="H9" s="7">
        <v>211240</v>
      </c>
      <c r="J9" s="7">
        <v>211240</v>
      </c>
      <c r="K9" s="7">
        <v>0</v>
      </c>
      <c r="L9" s="7">
        <v>0</v>
      </c>
    </row>
    <row r="10" spans="1:14">
      <c r="A10" s="4">
        <v>2016</v>
      </c>
      <c r="B10" s="4">
        <v>12</v>
      </c>
      <c r="C10" s="4" t="s">
        <v>3</v>
      </c>
      <c r="D10" s="6">
        <v>27491</v>
      </c>
      <c r="E10" s="6">
        <v>8970</v>
      </c>
      <c r="F10" s="6">
        <v>0</v>
      </c>
      <c r="G10" s="6">
        <v>0</v>
      </c>
      <c r="H10" s="7">
        <v>193903</v>
      </c>
      <c r="J10" s="7">
        <v>193903</v>
      </c>
      <c r="K10" s="7">
        <v>0</v>
      </c>
      <c r="L10" s="7">
        <v>0</v>
      </c>
    </row>
    <row r="11" spans="1:14">
      <c r="A11" s="4">
        <v>2015</v>
      </c>
      <c r="B11" s="4">
        <v>12</v>
      </c>
      <c r="C11" s="4" t="s">
        <v>3</v>
      </c>
      <c r="D11" s="6">
        <v>22612</v>
      </c>
      <c r="E11" s="6">
        <v>3082</v>
      </c>
      <c r="F11" s="6">
        <v>0</v>
      </c>
      <c r="G11" s="6">
        <v>0</v>
      </c>
      <c r="H11" s="7">
        <v>185256</v>
      </c>
      <c r="J11" s="7">
        <v>185256</v>
      </c>
      <c r="K11" s="7">
        <v>0</v>
      </c>
      <c r="L11" s="7">
        <v>0</v>
      </c>
    </row>
    <row r="12" spans="1:14">
      <c r="A12" s="4">
        <v>2014</v>
      </c>
      <c r="B12" s="4">
        <v>12</v>
      </c>
      <c r="C12" s="4" t="s">
        <v>3</v>
      </c>
      <c r="D12" s="6">
        <v>27605</v>
      </c>
      <c r="E12" s="6">
        <v>2192</v>
      </c>
      <c r="F12" s="6">
        <v>0</v>
      </c>
      <c r="G12" s="6">
        <v>0</v>
      </c>
      <c r="H12" s="7">
        <v>182174</v>
      </c>
      <c r="J12" s="7">
        <v>182174</v>
      </c>
      <c r="K12" s="7">
        <v>0</v>
      </c>
      <c r="L12" s="7">
        <v>0</v>
      </c>
    </row>
    <row r="13" spans="1:14">
      <c r="A13" s="4">
        <v>2013</v>
      </c>
      <c r="B13" s="4">
        <v>12</v>
      </c>
      <c r="C13" s="4" t="s">
        <v>3</v>
      </c>
      <c r="D13" s="6">
        <v>27798</v>
      </c>
      <c r="E13" s="6">
        <v>7911</v>
      </c>
      <c r="F13" s="6">
        <v>0</v>
      </c>
      <c r="G13" s="6">
        <v>0</v>
      </c>
      <c r="H13" s="7">
        <v>179981</v>
      </c>
      <c r="J13" s="7">
        <v>179981</v>
      </c>
      <c r="K13" s="7">
        <v>0</v>
      </c>
      <c r="L13" s="7">
        <v>0</v>
      </c>
    </row>
    <row r="14" spans="1:14">
      <c r="A14" s="4">
        <v>2012</v>
      </c>
      <c r="B14" s="4">
        <v>12</v>
      </c>
      <c r="C14" s="4" t="s">
        <v>3</v>
      </c>
      <c r="D14" s="6">
        <v>25405</v>
      </c>
      <c r="E14" s="6">
        <v>8825</v>
      </c>
      <c r="F14" s="6">
        <v>0</v>
      </c>
      <c r="G14" s="6">
        <v>-2624</v>
      </c>
      <c r="H14" s="7">
        <v>175116</v>
      </c>
      <c r="J14" s="7">
        <v>175116</v>
      </c>
      <c r="K14" s="7">
        <v>0</v>
      </c>
      <c r="L14" s="7">
        <v>0</v>
      </c>
    </row>
    <row r="15" spans="1:14">
      <c r="A15" s="4">
        <v>2011</v>
      </c>
      <c r="B15" s="4">
        <v>12</v>
      </c>
      <c r="C15" s="4" t="s">
        <v>3</v>
      </c>
      <c r="D15" s="6">
        <v>18765</v>
      </c>
      <c r="E15" s="6">
        <v>7191</v>
      </c>
      <c r="F15" s="6">
        <v>0</v>
      </c>
      <c r="G15" s="6">
        <v>-1231</v>
      </c>
      <c r="H15" s="7">
        <v>168916</v>
      </c>
      <c r="J15" s="7">
        <v>166291</v>
      </c>
      <c r="K15" s="7">
        <v>0</v>
      </c>
      <c r="L15" s="7">
        <v>2625</v>
      </c>
    </row>
    <row r="16" spans="1:14">
      <c r="A16" s="4">
        <v>2010</v>
      </c>
      <c r="B16" s="4">
        <v>12</v>
      </c>
      <c r="C16" s="4" t="s">
        <v>3</v>
      </c>
      <c r="D16" s="6">
        <v>28158.41940078</v>
      </c>
      <c r="E16" s="6">
        <v>9089.1638805145449</v>
      </c>
      <c r="F16" s="6">
        <v>0</v>
      </c>
      <c r="G16" s="6">
        <v>-1236</v>
      </c>
      <c r="H16" s="7">
        <v>162956</v>
      </c>
      <c r="J16" s="7">
        <v>159100</v>
      </c>
      <c r="L16" s="7">
        <v>3856</v>
      </c>
    </row>
    <row r="17" spans="1:12">
      <c r="A17" s="4">
        <v>2009</v>
      </c>
      <c r="B17" s="4">
        <v>6</v>
      </c>
      <c r="C17" s="4" t="s">
        <v>3</v>
      </c>
      <c r="D17" s="6">
        <v>35333.114695899996</v>
      </c>
      <c r="E17" s="6">
        <v>9857.2245115500009</v>
      </c>
      <c r="F17" s="6">
        <v>396</v>
      </c>
      <c r="G17" s="6">
        <v>-2777</v>
      </c>
      <c r="H17" s="7">
        <v>172644</v>
      </c>
      <c r="J17" s="7">
        <v>165718</v>
      </c>
      <c r="K17" s="7">
        <v>0</v>
      </c>
      <c r="L17" s="7">
        <v>6926</v>
      </c>
    </row>
    <row r="18" spans="1:12">
      <c r="A18" s="4">
        <v>2008</v>
      </c>
      <c r="B18" s="4">
        <v>12</v>
      </c>
      <c r="C18" s="4" t="s">
        <v>3</v>
      </c>
      <c r="D18" s="6">
        <v>19984.857112999998</v>
      </c>
      <c r="E18" s="6">
        <v>8988</v>
      </c>
      <c r="F18" s="6">
        <v>0</v>
      </c>
      <c r="G18" s="6">
        <v>576</v>
      </c>
      <c r="H18" s="7">
        <v>161971</v>
      </c>
      <c r="J18" s="7">
        <v>154102</v>
      </c>
      <c r="K18" s="7">
        <v>0</v>
      </c>
      <c r="L18" s="7">
        <v>7869</v>
      </c>
    </row>
    <row r="19" spans="1:12">
      <c r="A19" s="4">
        <v>2007</v>
      </c>
      <c r="B19" s="4">
        <v>12</v>
      </c>
      <c r="C19" s="4" t="s">
        <v>3</v>
      </c>
      <c r="D19" s="6">
        <v>22793</v>
      </c>
      <c r="E19" s="6">
        <v>3894</v>
      </c>
      <c r="F19" s="6">
        <v>0</v>
      </c>
      <c r="G19" s="6">
        <v>-1025</v>
      </c>
      <c r="H19" s="7">
        <v>147376</v>
      </c>
      <c r="J19" s="7">
        <v>140082</v>
      </c>
      <c r="K19" s="7">
        <v>0</v>
      </c>
      <c r="L19" s="7">
        <v>7294</v>
      </c>
    </row>
    <row r="20" spans="1:12">
      <c r="A20" s="4">
        <v>2006</v>
      </c>
      <c r="B20" s="4">
        <v>12</v>
      </c>
      <c r="C20" s="4" t="s">
        <v>3</v>
      </c>
      <c r="D20" s="6">
        <v>22493</v>
      </c>
      <c r="E20" s="6">
        <v>4416</v>
      </c>
      <c r="F20" s="6">
        <v>0</v>
      </c>
      <c r="G20" s="6">
        <v>-3316</v>
      </c>
      <c r="H20" s="7">
        <v>145265</v>
      </c>
      <c r="J20" s="7">
        <v>136946</v>
      </c>
      <c r="K20" s="7">
        <v>0</v>
      </c>
      <c r="L20" s="7">
        <v>8319</v>
      </c>
    </row>
    <row r="21" spans="1:12">
      <c r="A21" s="4">
        <v>2005</v>
      </c>
      <c r="B21" s="4">
        <v>12</v>
      </c>
      <c r="C21" s="4" t="s">
        <v>3</v>
      </c>
      <c r="D21" s="6">
        <v>24109</v>
      </c>
      <c r="E21" s="6">
        <v>6026</v>
      </c>
      <c r="F21" s="6">
        <v>0</v>
      </c>
      <c r="G21" s="6">
        <v>-1477</v>
      </c>
      <c r="H21" s="7">
        <v>152964</v>
      </c>
      <c r="J21" s="7">
        <v>129694</v>
      </c>
      <c r="K21" s="7">
        <v>0</v>
      </c>
      <c r="L21" s="7">
        <v>11635</v>
      </c>
    </row>
    <row r="22" spans="1:12">
      <c r="A22" s="4">
        <v>2004</v>
      </c>
      <c r="B22" s="4">
        <v>12</v>
      </c>
      <c r="C22" s="4" t="s">
        <v>3</v>
      </c>
      <c r="D22" s="6">
        <v>19687</v>
      </c>
      <c r="E22" s="6">
        <v>5417</v>
      </c>
      <c r="F22" s="6">
        <v>0</v>
      </c>
      <c r="G22" s="6">
        <v>-787</v>
      </c>
    </row>
    <row r="23" spans="1:12">
      <c r="A23" s="4">
        <v>2003</v>
      </c>
      <c r="B23" s="4">
        <v>12</v>
      </c>
      <c r="C23" s="4" t="s">
        <v>3</v>
      </c>
      <c r="D23" s="6">
        <v>18981</v>
      </c>
      <c r="E23" s="6">
        <v>5303</v>
      </c>
      <c r="F23" s="6">
        <v>784</v>
      </c>
      <c r="G23" s="6">
        <v>-1806</v>
      </c>
    </row>
    <row r="24" spans="1:12">
      <c r="A24" s="4">
        <v>2002</v>
      </c>
      <c r="B24" s="4">
        <v>12</v>
      </c>
      <c r="C24" s="4" t="s">
        <v>3</v>
      </c>
      <c r="D24" s="6">
        <v>15195</v>
      </c>
      <c r="E24" s="6">
        <v>2877</v>
      </c>
      <c r="F24" s="6">
        <v>1631</v>
      </c>
      <c r="G24" s="6">
        <v>-487</v>
      </c>
    </row>
    <row r="25" spans="1:12">
      <c r="A25" s="4">
        <v>2001</v>
      </c>
      <c r="B25" s="4">
        <v>12</v>
      </c>
      <c r="C25" s="4" t="s">
        <v>3</v>
      </c>
      <c r="D25" s="6">
        <v>12337</v>
      </c>
      <c r="E25" s="6">
        <v>1943</v>
      </c>
      <c r="F25" s="6">
        <v>434</v>
      </c>
      <c r="G25" s="6">
        <v>-529</v>
      </c>
    </row>
    <row r="26" spans="1:12">
      <c r="A26" s="4">
        <v>2000</v>
      </c>
      <c r="B26" s="4">
        <v>12</v>
      </c>
      <c r="C26" s="4" t="s">
        <v>3</v>
      </c>
      <c r="D26" s="6">
        <v>15367</v>
      </c>
      <c r="E26" s="6">
        <v>2909</v>
      </c>
      <c r="F26" s="6">
        <v>807</v>
      </c>
      <c r="G26" s="6">
        <v>-56</v>
      </c>
    </row>
    <row r="27" spans="1:12">
      <c r="A27" s="4">
        <v>2024</v>
      </c>
      <c r="B27" s="4">
        <v>12</v>
      </c>
      <c r="C27" s="4" t="s">
        <v>4</v>
      </c>
      <c r="D27" s="6">
        <f>VLOOKUP($C27,'[1]T.II.A gr&amp;net iss nat curr '!$B$8:$P$38,5,FALSE)</f>
        <v>121418.68</v>
      </c>
      <c r="E27" s="6">
        <f>VLOOKUP($C27,'[1]T.II.A gr&amp;net iss nat curr '!$B$8:$P$38,15,FALSE)</f>
        <v>11491.34</v>
      </c>
      <c r="F27" s="6">
        <f>VLOOKUP($C27,'[1]T.II.B gr&amp;net iss foreign curr'!$B$8:$P$38,5,FALSE)</f>
        <v>9095.85</v>
      </c>
      <c r="G27" s="6">
        <f>VLOOKUP($C27,'[1]T.II.B gr&amp;net iss foreign curr'!$B$8:$P$38,15,FALSE)</f>
        <v>2093.41</v>
      </c>
      <c r="H27" s="7">
        <f>VLOOKUP($C27,'[1]T.I.A Total debt outstanding'!C:K,5,FALSE)</f>
        <v>494072.78</v>
      </c>
      <c r="I27" s="7">
        <f>VLOOKUP($C27,'[1]T.I.A Total debt outstanding'!$C:$K,6,FALSE)</f>
        <v>0</v>
      </c>
      <c r="J27" s="7">
        <f>VLOOKUP($C27,'[1]T.I.A Total debt outstanding'!$C:$K,7,FALSE)</f>
        <v>488161.66</v>
      </c>
      <c r="K27" s="7">
        <f>VLOOKUP($C27,'[1]T.I.A Total debt outstanding'!$C:$K,8,FALSE)</f>
        <v>4042.75</v>
      </c>
      <c r="L27" s="7">
        <f>VLOOKUP($C27,'[1]T.I.A Total debt outstanding'!$C:$K,9,FALSE)</f>
        <v>1868.37</v>
      </c>
    </row>
    <row r="28" spans="1:12">
      <c r="A28" s="4">
        <v>2023</v>
      </c>
      <c r="B28" s="4">
        <v>12</v>
      </c>
      <c r="C28" s="4" t="s">
        <v>4</v>
      </c>
      <c r="D28" s="6">
        <v>120127.64000000001</v>
      </c>
      <c r="E28" s="6">
        <v>29713.99000000002</v>
      </c>
      <c r="F28" s="6">
        <v>15175.54</v>
      </c>
      <c r="G28" s="6">
        <v>-1147.7700000000004</v>
      </c>
      <c r="H28" s="7">
        <v>479827.54999999987</v>
      </c>
      <c r="J28" s="7">
        <v>476143.62999999989</v>
      </c>
      <c r="K28" s="7">
        <v>2624.45</v>
      </c>
      <c r="L28" s="7">
        <v>1059.47</v>
      </c>
    </row>
    <row r="29" spans="1:12">
      <c r="A29" s="4">
        <v>2022</v>
      </c>
      <c r="B29" s="4">
        <v>12</v>
      </c>
      <c r="C29" s="4" t="s">
        <v>4</v>
      </c>
      <c r="D29" s="6">
        <v>114899.73000000001</v>
      </c>
      <c r="E29" s="6">
        <v>18454.198600000003</v>
      </c>
      <c r="F29" s="6">
        <v>19341.26999999999</v>
      </c>
      <c r="G29" s="6">
        <v>1046.4699999999866</v>
      </c>
      <c r="H29" s="7">
        <v>451749.92277973011</v>
      </c>
      <c r="J29" s="7">
        <v>446920.3916776501</v>
      </c>
      <c r="K29" s="7">
        <v>3403.3458567699995</v>
      </c>
      <c r="L29" s="7">
        <v>1426.185245310015</v>
      </c>
    </row>
    <row r="30" spans="1:12">
      <c r="A30" s="4">
        <v>2021</v>
      </c>
      <c r="B30" s="4">
        <v>12</v>
      </c>
      <c r="C30" s="4" t="s">
        <v>4</v>
      </c>
      <c r="D30" s="6">
        <v>99276</v>
      </c>
      <c r="E30" s="6">
        <v>22378</v>
      </c>
      <c r="F30" s="6">
        <v>19275</v>
      </c>
      <c r="G30" s="6">
        <v>-2012</v>
      </c>
      <c r="H30" s="7">
        <v>432460</v>
      </c>
      <c r="J30" s="7">
        <v>428816</v>
      </c>
      <c r="K30" s="7">
        <v>3326</v>
      </c>
      <c r="L30" s="7">
        <v>317.8</v>
      </c>
    </row>
    <row r="31" spans="1:12">
      <c r="A31" s="4">
        <v>2020</v>
      </c>
      <c r="B31" s="4">
        <v>12</v>
      </c>
      <c r="C31" s="4" t="s">
        <v>4</v>
      </c>
      <c r="D31" s="6">
        <v>102990</v>
      </c>
      <c r="E31" s="6">
        <v>27406</v>
      </c>
      <c r="F31" s="6">
        <v>23993</v>
      </c>
      <c r="G31" s="6">
        <v>1738</v>
      </c>
      <c r="H31" s="7">
        <v>411886</v>
      </c>
      <c r="J31" s="7">
        <v>406432</v>
      </c>
      <c r="K31" s="7">
        <v>4359</v>
      </c>
      <c r="L31" s="7">
        <v>1095</v>
      </c>
    </row>
    <row r="32" spans="1:12">
      <c r="A32" s="4">
        <v>2019</v>
      </c>
      <c r="B32" s="4">
        <v>12</v>
      </c>
      <c r="C32" s="4" t="s">
        <v>4</v>
      </c>
      <c r="D32" s="6">
        <v>66729.98</v>
      </c>
      <c r="E32" s="6">
        <v>20992.979999999996</v>
      </c>
      <c r="F32" s="6">
        <v>26518.52000000003</v>
      </c>
      <c r="G32" s="6">
        <v>-1606.4500000000007</v>
      </c>
      <c r="H32" s="7">
        <v>382357.72</v>
      </c>
      <c r="J32" s="7">
        <v>378409.05</v>
      </c>
      <c r="K32" s="7">
        <v>2492.4299999999998</v>
      </c>
      <c r="L32" s="7">
        <v>1456.24</v>
      </c>
    </row>
    <row r="33" spans="1:12">
      <c r="A33" s="4">
        <v>2018</v>
      </c>
      <c r="B33" s="4">
        <v>12</v>
      </c>
      <c r="C33" s="4" t="s">
        <v>4</v>
      </c>
      <c r="D33" s="6">
        <v>79782</v>
      </c>
      <c r="E33" s="6">
        <v>7389</v>
      </c>
      <c r="F33" s="6">
        <v>4486</v>
      </c>
      <c r="G33" s="6">
        <v>0</v>
      </c>
      <c r="H33" s="7">
        <v>388857</v>
      </c>
      <c r="J33" s="7">
        <v>388857</v>
      </c>
      <c r="K33" s="7">
        <v>0</v>
      </c>
      <c r="L33" s="7">
        <v>0</v>
      </c>
    </row>
    <row r="34" spans="1:12">
      <c r="A34" s="4">
        <v>2017</v>
      </c>
      <c r="B34" s="4">
        <v>12</v>
      </c>
      <c r="C34" s="4" t="s">
        <v>4</v>
      </c>
      <c r="D34" s="6">
        <v>79150</v>
      </c>
      <c r="E34" s="6">
        <v>1851</v>
      </c>
      <c r="F34" s="6">
        <v>8323</v>
      </c>
      <c r="G34" s="6">
        <v>0</v>
      </c>
      <c r="H34" s="7">
        <v>385668</v>
      </c>
      <c r="J34" s="7">
        <v>385668</v>
      </c>
      <c r="K34" s="7">
        <v>0</v>
      </c>
      <c r="L34" s="7">
        <v>0</v>
      </c>
    </row>
    <row r="35" spans="1:12">
      <c r="A35" s="4">
        <v>2016</v>
      </c>
      <c r="B35" s="4">
        <v>12</v>
      </c>
      <c r="C35" s="4" t="s">
        <v>4</v>
      </c>
      <c r="D35" s="6">
        <v>86366</v>
      </c>
      <c r="E35" s="6">
        <v>13204</v>
      </c>
      <c r="F35" s="6">
        <v>3960</v>
      </c>
      <c r="G35" s="6">
        <v>0</v>
      </c>
      <c r="H35" s="7">
        <v>404914</v>
      </c>
      <c r="J35" s="7">
        <v>404914</v>
      </c>
      <c r="K35" s="7">
        <v>0</v>
      </c>
      <c r="L35" s="7">
        <v>0</v>
      </c>
    </row>
    <row r="36" spans="1:12">
      <c r="A36" s="4">
        <v>2015</v>
      </c>
      <c r="B36" s="4">
        <v>12</v>
      </c>
      <c r="C36" s="4" t="s">
        <v>4</v>
      </c>
      <c r="D36" s="6">
        <v>85359</v>
      </c>
      <c r="E36" s="6">
        <v>7221</v>
      </c>
      <c r="F36" s="6">
        <v>5789</v>
      </c>
      <c r="G36" s="6">
        <v>0</v>
      </c>
      <c r="H36" s="7">
        <v>389578</v>
      </c>
      <c r="J36" s="7">
        <v>389578</v>
      </c>
      <c r="K36" s="7">
        <v>0</v>
      </c>
      <c r="L36" s="7">
        <v>0</v>
      </c>
    </row>
    <row r="37" spans="1:12">
      <c r="A37" s="4">
        <v>2014</v>
      </c>
      <c r="B37" s="4">
        <v>12</v>
      </c>
      <c r="C37" s="4" t="s">
        <v>4</v>
      </c>
      <c r="D37" s="6">
        <v>84202</v>
      </c>
      <c r="E37" s="6">
        <v>7872</v>
      </c>
      <c r="F37" s="6">
        <v>5543</v>
      </c>
      <c r="G37" s="6">
        <v>-590</v>
      </c>
      <c r="H37" s="7">
        <v>380599</v>
      </c>
      <c r="J37" s="7">
        <v>380599</v>
      </c>
      <c r="K37" s="7">
        <v>0</v>
      </c>
      <c r="L37" s="7">
        <v>0</v>
      </c>
    </row>
    <row r="38" spans="1:12">
      <c r="A38" s="4">
        <v>2013</v>
      </c>
      <c r="B38" s="4">
        <v>12</v>
      </c>
      <c r="C38" s="4" t="s">
        <v>4</v>
      </c>
      <c r="D38" s="6">
        <v>95942</v>
      </c>
      <c r="E38" s="6">
        <v>7630</v>
      </c>
      <c r="F38" s="6">
        <v>5745</v>
      </c>
      <c r="G38" s="6">
        <v>590</v>
      </c>
      <c r="H38" s="7">
        <v>371726.62</v>
      </c>
      <c r="J38" s="7">
        <v>371136.75</v>
      </c>
      <c r="K38" s="7">
        <v>0</v>
      </c>
      <c r="L38" s="7">
        <v>589.53</v>
      </c>
    </row>
    <row r="39" spans="1:12">
      <c r="A39" s="4">
        <v>2012</v>
      </c>
      <c r="B39" s="4">
        <v>12</v>
      </c>
      <c r="C39" s="4" t="s">
        <v>4</v>
      </c>
      <c r="D39" s="6">
        <v>114243</v>
      </c>
      <c r="E39" s="6">
        <v>10809</v>
      </c>
      <c r="F39" s="6">
        <v>6462</v>
      </c>
      <c r="G39" s="6">
        <v>0</v>
      </c>
      <c r="H39" s="7">
        <v>364815.19</v>
      </c>
      <c r="J39" s="7">
        <v>364815.19</v>
      </c>
      <c r="K39" s="7">
        <v>0</v>
      </c>
      <c r="L39" s="7">
        <v>0</v>
      </c>
    </row>
    <row r="40" spans="1:12">
      <c r="A40" s="4">
        <v>2011</v>
      </c>
      <c r="B40" s="4">
        <v>12</v>
      </c>
      <c r="C40" s="4" t="s">
        <v>4</v>
      </c>
      <c r="D40" s="6">
        <v>111856.7</v>
      </c>
      <c r="E40" s="6">
        <v>9237.5</v>
      </c>
      <c r="F40" s="6">
        <v>13707</v>
      </c>
      <c r="G40" s="6">
        <v>-118</v>
      </c>
      <c r="H40" s="7">
        <v>363462</v>
      </c>
      <c r="J40" s="7">
        <v>363462</v>
      </c>
      <c r="K40" s="7">
        <v>0</v>
      </c>
    </row>
    <row r="41" spans="1:12">
      <c r="A41" s="4">
        <v>2010</v>
      </c>
      <c r="B41" s="4">
        <v>12</v>
      </c>
      <c r="C41" s="4" t="s">
        <v>4</v>
      </c>
      <c r="D41" s="6">
        <v>112872</v>
      </c>
      <c r="E41" s="6">
        <v>16429</v>
      </c>
      <c r="F41" s="6">
        <v>9466</v>
      </c>
      <c r="G41" s="6">
        <v>-445</v>
      </c>
      <c r="H41" s="7">
        <v>341193</v>
      </c>
      <c r="J41" s="7">
        <v>341074</v>
      </c>
      <c r="L41" s="7">
        <v>118</v>
      </c>
    </row>
    <row r="42" spans="1:12">
      <c r="A42" s="4">
        <v>2009</v>
      </c>
      <c r="B42" s="4">
        <v>6</v>
      </c>
      <c r="C42" s="4" t="s">
        <v>4</v>
      </c>
      <c r="D42" s="6">
        <v>124392</v>
      </c>
      <c r="E42" s="6">
        <v>14843</v>
      </c>
      <c r="F42" s="6">
        <v>28243</v>
      </c>
      <c r="G42" s="6">
        <v>-3951</v>
      </c>
      <c r="H42" s="7">
        <v>321752.90000000002</v>
      </c>
      <c r="J42" s="7">
        <v>320271.17800000001</v>
      </c>
      <c r="K42" s="7">
        <v>0</v>
      </c>
      <c r="L42" s="7">
        <v>1481.722</v>
      </c>
    </row>
    <row r="43" spans="1:12">
      <c r="A43" s="4">
        <v>2008</v>
      </c>
      <c r="B43" s="4">
        <v>12</v>
      </c>
      <c r="C43" s="4" t="s">
        <v>4</v>
      </c>
      <c r="D43" s="6">
        <v>100086</v>
      </c>
      <c r="E43" s="6">
        <v>15639</v>
      </c>
      <c r="F43" s="6">
        <v>10570.23</v>
      </c>
      <c r="G43" s="6">
        <v>3577.13</v>
      </c>
      <c r="H43" s="7">
        <v>310214.84999999998</v>
      </c>
      <c r="J43" s="7">
        <v>305700.31300000002</v>
      </c>
      <c r="K43" s="7">
        <v>3670.6129999999998</v>
      </c>
      <c r="L43" s="7">
        <v>843.92300000000023</v>
      </c>
    </row>
    <row r="44" spans="1:12">
      <c r="A44" s="4">
        <v>2007</v>
      </c>
      <c r="B44" s="4">
        <v>12</v>
      </c>
      <c r="C44" s="4" t="s">
        <v>4</v>
      </c>
      <c r="D44" s="6">
        <v>93323</v>
      </c>
      <c r="E44" s="6">
        <v>10101</v>
      </c>
      <c r="F44" s="6">
        <v>3070.65</v>
      </c>
      <c r="G44" s="6">
        <v>-518.42999999999995</v>
      </c>
      <c r="H44" s="7">
        <v>285811.40000000002</v>
      </c>
      <c r="J44" s="7">
        <v>284874</v>
      </c>
      <c r="K44" s="7">
        <v>0</v>
      </c>
      <c r="L44" s="7">
        <v>937.4</v>
      </c>
    </row>
    <row r="45" spans="1:12">
      <c r="A45" s="4">
        <v>2006</v>
      </c>
      <c r="B45" s="4">
        <v>12</v>
      </c>
      <c r="C45" s="4" t="s">
        <v>4</v>
      </c>
      <c r="D45" s="6">
        <v>66924</v>
      </c>
      <c r="E45" s="6">
        <v>84</v>
      </c>
      <c r="F45" s="6">
        <v>10077.9</v>
      </c>
      <c r="G45" s="6">
        <v>-284</v>
      </c>
      <c r="H45" s="7">
        <v>278600</v>
      </c>
      <c r="J45" s="7">
        <v>277140</v>
      </c>
      <c r="K45" s="7">
        <v>0</v>
      </c>
      <c r="L45" s="7">
        <v>1460</v>
      </c>
    </row>
    <row r="46" spans="1:12">
      <c r="A46" s="4">
        <v>2005</v>
      </c>
      <c r="B46" s="4">
        <v>12</v>
      </c>
      <c r="C46" s="4" t="s">
        <v>4</v>
      </c>
      <c r="D46" s="6">
        <v>70896</v>
      </c>
      <c r="E46" s="6">
        <v>4979</v>
      </c>
      <c r="F46" s="6">
        <v>17171</v>
      </c>
      <c r="G46" s="6">
        <v>-704</v>
      </c>
      <c r="H46" s="7">
        <v>277347</v>
      </c>
      <c r="J46" s="7">
        <v>275607</v>
      </c>
      <c r="K46" s="7">
        <v>0</v>
      </c>
      <c r="L46" s="7">
        <v>1740</v>
      </c>
    </row>
    <row r="47" spans="1:12">
      <c r="A47" s="4">
        <v>2004</v>
      </c>
      <c r="B47" s="4">
        <v>12</v>
      </c>
      <c r="C47" s="4" t="s">
        <v>4</v>
      </c>
      <c r="D47" s="6">
        <v>64808</v>
      </c>
      <c r="E47" s="6">
        <v>4353</v>
      </c>
      <c r="F47" s="6">
        <v>16097</v>
      </c>
      <c r="G47" s="6">
        <v>-1280</v>
      </c>
    </row>
    <row r="48" spans="1:12">
      <c r="A48" s="4">
        <v>2003</v>
      </c>
      <c r="B48" s="4">
        <v>12</v>
      </c>
      <c r="C48" s="4" t="s">
        <v>4</v>
      </c>
      <c r="D48" s="6">
        <v>75549</v>
      </c>
      <c r="E48" s="6">
        <v>6526</v>
      </c>
      <c r="F48" s="6">
        <v>10794</v>
      </c>
      <c r="G48" s="6">
        <v>-1740.4</v>
      </c>
    </row>
    <row r="49" spans="1:12">
      <c r="A49" s="4">
        <v>2002</v>
      </c>
      <c r="B49" s="4">
        <v>12</v>
      </c>
      <c r="C49" s="4" t="s">
        <v>4</v>
      </c>
      <c r="D49" s="6">
        <v>80814</v>
      </c>
      <c r="E49" s="6">
        <v>10284</v>
      </c>
      <c r="F49" s="6">
        <v>16796.7</v>
      </c>
      <c r="G49" s="6">
        <v>-1620.1</v>
      </c>
    </row>
    <row r="50" spans="1:12">
      <c r="A50" s="4">
        <v>2001</v>
      </c>
      <c r="B50" s="4">
        <v>12</v>
      </c>
      <c r="C50" s="4" t="s">
        <v>4</v>
      </c>
      <c r="D50" s="6">
        <v>75201</v>
      </c>
      <c r="E50" s="6">
        <v>20111</v>
      </c>
      <c r="F50" s="6">
        <v>15504.3</v>
      </c>
      <c r="G50" s="6">
        <v>-1527</v>
      </c>
    </row>
    <row r="51" spans="1:12">
      <c r="A51" s="4">
        <v>2000</v>
      </c>
      <c r="B51" s="4">
        <v>12</v>
      </c>
      <c r="C51" s="4" t="s">
        <v>4</v>
      </c>
      <c r="D51" s="6">
        <v>77865</v>
      </c>
      <c r="E51" s="6">
        <v>17022</v>
      </c>
      <c r="F51" s="6">
        <v>13285.3</v>
      </c>
      <c r="G51" s="6">
        <v>-1834.8</v>
      </c>
    </row>
    <row r="52" spans="1:12">
      <c r="A52" s="4">
        <v>2024</v>
      </c>
      <c r="B52" s="4">
        <v>12</v>
      </c>
      <c r="C52" s="4" t="s">
        <v>5</v>
      </c>
      <c r="D52" s="6">
        <f>VLOOKUP($C52,'[1]T.II.A gr&amp;net iss nat curr '!$B$8:$P$38,5,FALSE)</f>
        <v>869</v>
      </c>
      <c r="E52" s="6">
        <f>VLOOKUP($C52,'[1]T.II.A gr&amp;net iss nat curr '!$B$8:$P$38,15,FALSE)</f>
        <v>675</v>
      </c>
      <c r="F52" s="6">
        <f>VLOOKUP($C52,'[1]T.II.B gr&amp;net iss foreign curr'!$B$8:$P$38,5,FALSE)</f>
        <v>4444</v>
      </c>
      <c r="G52" s="6">
        <f>VLOOKUP($C52,'[1]T.II.B gr&amp;net iss foreign curr'!$B$8:$P$38,15,FALSE)</f>
        <v>2951</v>
      </c>
      <c r="H52" s="7">
        <f>VLOOKUP($C52,'[1]T.I.A Total debt outstanding'!C:K,5,FALSE)</f>
        <v>21846</v>
      </c>
      <c r="I52" s="7">
        <f>VLOOKUP($C52,'[1]T.I.A Total debt outstanding'!$C:$K,6,FALSE)</f>
        <v>5868</v>
      </c>
      <c r="J52" s="7">
        <f>VLOOKUP($C52,'[1]T.I.A Total debt outstanding'!$C:$K,7,FALSE)</f>
        <v>14534</v>
      </c>
      <c r="K52" s="7">
        <f>VLOOKUP($C52,'[1]T.I.A Total debt outstanding'!$C:$K,8,FALSE)</f>
        <v>1444</v>
      </c>
      <c r="L52" s="7" t="str">
        <f>VLOOKUP($C52,'[1]T.I.A Total debt outstanding'!$C:$K,9,FALSE)</f>
        <v xml:space="preserve">                        -  </v>
      </c>
    </row>
    <row r="53" spans="1:12">
      <c r="A53" s="4">
        <v>2023</v>
      </c>
      <c r="B53" s="4">
        <v>12</v>
      </c>
      <c r="C53" s="4" t="s">
        <v>5</v>
      </c>
      <c r="D53" s="6">
        <v>0</v>
      </c>
      <c r="E53" s="6">
        <v>-179</v>
      </c>
      <c r="F53" s="6">
        <v>3800</v>
      </c>
      <c r="G53" s="6">
        <v>2656</v>
      </c>
      <c r="H53" s="7">
        <v>18221</v>
      </c>
      <c r="I53" s="7">
        <v>5194</v>
      </c>
      <c r="J53" s="7">
        <v>13027</v>
      </c>
      <c r="K53" s="7">
        <v>0</v>
      </c>
      <c r="L53" s="7">
        <v>0</v>
      </c>
    </row>
    <row r="54" spans="1:12">
      <c r="A54" s="4">
        <v>2022</v>
      </c>
      <c r="B54" s="4">
        <v>12</v>
      </c>
      <c r="C54" s="4" t="s">
        <v>5</v>
      </c>
      <c r="D54" s="6">
        <v>1346</v>
      </c>
      <c r="E54" s="6">
        <v>1190</v>
      </c>
      <c r="F54" s="6">
        <v>2250</v>
      </c>
      <c r="G54" s="6">
        <v>1000</v>
      </c>
      <c r="H54" s="7">
        <v>15744</v>
      </c>
      <c r="I54" s="7">
        <v>5373</v>
      </c>
      <c r="J54" s="7">
        <v>10371</v>
      </c>
      <c r="K54" s="7">
        <v>0</v>
      </c>
      <c r="L54" s="7">
        <v>0</v>
      </c>
    </row>
    <row r="55" spans="1:12">
      <c r="A55" s="4">
        <v>2021</v>
      </c>
      <c r="B55" s="4">
        <v>12</v>
      </c>
      <c r="C55" s="4" t="s">
        <v>5</v>
      </c>
      <c r="D55" s="6">
        <v>1943</v>
      </c>
      <c r="E55" s="6">
        <v>1676</v>
      </c>
      <c r="F55" s="6">
        <v>0</v>
      </c>
      <c r="G55" s="6">
        <v>-145</v>
      </c>
      <c r="H55" s="7">
        <v>13553.1</v>
      </c>
      <c r="I55" s="7">
        <v>4416.1000000000004</v>
      </c>
      <c r="J55" s="7">
        <v>9137</v>
      </c>
      <c r="K55" s="7">
        <v>0</v>
      </c>
      <c r="L55" s="7">
        <v>0</v>
      </c>
    </row>
    <row r="56" spans="1:12">
      <c r="A56" s="4">
        <v>2020</v>
      </c>
      <c r="B56" s="4">
        <v>12</v>
      </c>
      <c r="C56" s="4" t="s">
        <v>5</v>
      </c>
      <c r="D56" s="6">
        <v>614</v>
      </c>
      <c r="E56" s="6">
        <v>261</v>
      </c>
      <c r="F56" s="6">
        <v>2500</v>
      </c>
      <c r="G56" s="6">
        <v>2335</v>
      </c>
      <c r="H56" s="7">
        <v>12022</v>
      </c>
      <c r="I56" s="7">
        <v>2506</v>
      </c>
      <c r="J56" s="7">
        <v>9516</v>
      </c>
      <c r="K56" s="7">
        <v>0</v>
      </c>
      <c r="L56" s="7">
        <v>0</v>
      </c>
    </row>
    <row r="57" spans="1:12">
      <c r="A57" s="4">
        <v>2019</v>
      </c>
      <c r="B57" s="4">
        <v>12</v>
      </c>
      <c r="C57" s="4" t="s">
        <v>5</v>
      </c>
      <c r="D57" s="6">
        <v>494.58150555007302</v>
      </c>
      <c r="E57" s="6">
        <v>153.30000000000001</v>
      </c>
      <c r="F57" s="6">
        <v>0</v>
      </c>
      <c r="G57" s="6">
        <v>-141.6</v>
      </c>
      <c r="H57" s="7">
        <v>9438.6069301299995</v>
      </c>
      <c r="I57" s="7">
        <v>2257.5019301299999</v>
      </c>
      <c r="J57" s="7">
        <v>7181.1049999999996</v>
      </c>
      <c r="K57" s="7">
        <v>0</v>
      </c>
      <c r="L57" s="7">
        <v>0</v>
      </c>
    </row>
    <row r="58" spans="1:12">
      <c r="A58" s="4">
        <v>2018</v>
      </c>
      <c r="B58" s="4">
        <v>12</v>
      </c>
      <c r="C58" s="4" t="s">
        <v>5</v>
      </c>
      <c r="D58" s="6">
        <v>0</v>
      </c>
      <c r="E58" s="6">
        <v>-528.42109502999995</v>
      </c>
      <c r="F58" s="6">
        <v>0</v>
      </c>
      <c r="G58" s="6">
        <v>-114.9158278</v>
      </c>
      <c r="H58" s="7">
        <v>9425.6603647100001</v>
      </c>
      <c r="I58" s="7">
        <v>2102.9486202799999</v>
      </c>
      <c r="J58" s="7">
        <v>7314.4580872099996</v>
      </c>
      <c r="K58" s="7">
        <v>8.2536572199999991</v>
      </c>
      <c r="L58" s="7">
        <v>0</v>
      </c>
    </row>
    <row r="59" spans="1:12">
      <c r="A59" s="4">
        <v>2017</v>
      </c>
      <c r="B59" s="4">
        <v>12</v>
      </c>
      <c r="C59" s="4" t="s">
        <v>5</v>
      </c>
      <c r="D59" s="6">
        <v>404</v>
      </c>
      <c r="E59" s="6">
        <v>13</v>
      </c>
      <c r="F59" s="6">
        <v>0</v>
      </c>
      <c r="G59" s="6">
        <v>-968</v>
      </c>
      <c r="H59" s="7">
        <v>10068.60637077</v>
      </c>
      <c r="I59" s="7">
        <v>2631.3697153200001</v>
      </c>
      <c r="J59" s="7">
        <v>7421.5111745300001</v>
      </c>
      <c r="K59" s="7">
        <v>15.725480920000001</v>
      </c>
      <c r="L59" s="7">
        <v>0</v>
      </c>
    </row>
    <row r="60" spans="1:12">
      <c r="A60" s="4">
        <v>2016</v>
      </c>
      <c r="B60" s="4">
        <v>12</v>
      </c>
      <c r="C60" s="4" t="s">
        <v>5</v>
      </c>
      <c r="D60" s="6">
        <v>255.64594059999999</v>
      </c>
      <c r="E60" s="6">
        <v>-68</v>
      </c>
      <c r="F60" s="6">
        <v>1994</v>
      </c>
      <c r="G60" s="6">
        <v>1781</v>
      </c>
      <c r="H60" s="7">
        <v>11025.215658319999</v>
      </c>
      <c r="I60" s="7">
        <v>2618.5139566799999</v>
      </c>
      <c r="J60" s="7">
        <v>8379.8642617599999</v>
      </c>
      <c r="K60" s="7">
        <v>26.837439880000002</v>
      </c>
      <c r="L60" s="7">
        <v>0</v>
      </c>
    </row>
    <row r="61" spans="1:12">
      <c r="A61" s="4">
        <v>2015</v>
      </c>
      <c r="B61" s="4">
        <v>12</v>
      </c>
      <c r="C61" s="4" t="s">
        <v>5</v>
      </c>
      <c r="D61" s="6">
        <v>671</v>
      </c>
      <c r="E61" s="6">
        <v>315</v>
      </c>
      <c r="F61" s="6">
        <v>3150</v>
      </c>
      <c r="G61" s="6">
        <v>1299</v>
      </c>
      <c r="H61" s="7">
        <v>9317</v>
      </c>
      <c r="I61" s="7">
        <v>2674</v>
      </c>
      <c r="J61" s="7">
        <v>6608</v>
      </c>
      <c r="K61" s="7">
        <v>35</v>
      </c>
      <c r="L61" s="7">
        <v>0</v>
      </c>
    </row>
    <row r="62" spans="1:12">
      <c r="A62" s="4">
        <v>2014</v>
      </c>
      <c r="B62" s="4">
        <v>12</v>
      </c>
      <c r="C62" s="4" t="s">
        <v>5</v>
      </c>
      <c r="D62" s="6">
        <v>1853</v>
      </c>
      <c r="E62" s="6">
        <v>72</v>
      </c>
      <c r="F62" s="6">
        <v>2438</v>
      </c>
      <c r="G62" s="6">
        <v>2404</v>
      </c>
      <c r="H62" s="7">
        <v>7555</v>
      </c>
      <c r="I62" s="7">
        <v>2356</v>
      </c>
      <c r="J62" s="7">
        <v>4267</v>
      </c>
      <c r="K62" s="7">
        <v>932</v>
      </c>
      <c r="L62" s="7">
        <v>0</v>
      </c>
    </row>
    <row r="63" spans="1:12">
      <c r="A63" s="4">
        <v>2013</v>
      </c>
      <c r="B63" s="4">
        <v>12</v>
      </c>
      <c r="C63" s="4" t="s">
        <v>5</v>
      </c>
      <c r="D63" s="6">
        <v>1026</v>
      </c>
      <c r="E63" s="6">
        <v>522</v>
      </c>
      <c r="F63" s="6">
        <v>165</v>
      </c>
      <c r="G63" s="6">
        <v>-641</v>
      </c>
      <c r="H63" s="7">
        <v>4954</v>
      </c>
      <c r="I63" s="7">
        <v>2287</v>
      </c>
      <c r="J63" s="7">
        <v>1838</v>
      </c>
      <c r="K63" s="7">
        <v>829</v>
      </c>
      <c r="L63" s="7">
        <v>0</v>
      </c>
    </row>
    <row r="64" spans="1:12">
      <c r="A64" s="4">
        <v>2012</v>
      </c>
      <c r="B64" s="4">
        <v>12</v>
      </c>
      <c r="C64" s="4" t="s">
        <v>5</v>
      </c>
      <c r="D64" s="6">
        <v>399</v>
      </c>
      <c r="E64" s="6">
        <v>234</v>
      </c>
      <c r="F64" s="6">
        <v>1144</v>
      </c>
      <c r="G64" s="6">
        <v>977</v>
      </c>
      <c r="H64" s="7">
        <v>5139</v>
      </c>
      <c r="I64" s="7">
        <v>1765</v>
      </c>
      <c r="J64" s="7">
        <v>2499</v>
      </c>
      <c r="K64" s="7">
        <v>875</v>
      </c>
      <c r="L64" s="7">
        <v>0</v>
      </c>
    </row>
    <row r="65" spans="1:12">
      <c r="A65" s="4">
        <v>2011</v>
      </c>
      <c r="B65" s="4">
        <v>12</v>
      </c>
      <c r="C65" s="4" t="s">
        <v>5</v>
      </c>
      <c r="D65" s="6">
        <v>431</v>
      </c>
      <c r="E65" s="6">
        <v>146.19683054000001</v>
      </c>
      <c r="F65" s="6">
        <v>144</v>
      </c>
      <c r="G65" s="6">
        <v>128.27902445999999</v>
      </c>
      <c r="H65" s="7">
        <v>3945.0572877899999</v>
      </c>
      <c r="I65" s="7">
        <v>1530.3542715799999</v>
      </c>
      <c r="J65" s="7">
        <v>1514.91969806</v>
      </c>
      <c r="K65" s="7">
        <v>899.78331815000001</v>
      </c>
      <c r="L65" s="7">
        <v>0</v>
      </c>
    </row>
    <row r="66" spans="1:12">
      <c r="A66" s="4">
        <v>2010</v>
      </c>
      <c r="B66" s="4">
        <v>12</v>
      </c>
      <c r="C66" s="4" t="s">
        <v>5</v>
      </c>
      <c r="D66" s="6">
        <v>385</v>
      </c>
      <c r="E66" s="6">
        <v>203.04852827000002</v>
      </c>
      <c r="F66" s="6">
        <v>386</v>
      </c>
      <c r="G66" s="6">
        <v>265.40857447000002</v>
      </c>
      <c r="H66" s="7">
        <v>3648</v>
      </c>
      <c r="I66" s="7">
        <v>1384.38</v>
      </c>
      <c r="J66" s="7">
        <v>1379.3</v>
      </c>
      <c r="K66" s="7">
        <v>884.31</v>
      </c>
      <c r="L66" s="7">
        <v>0</v>
      </c>
    </row>
    <row r="67" spans="1:12">
      <c r="A67" s="4">
        <v>2009</v>
      </c>
      <c r="B67" s="4">
        <v>6</v>
      </c>
      <c r="C67" s="4" t="s">
        <v>5</v>
      </c>
      <c r="D67" s="6">
        <v>250</v>
      </c>
      <c r="E67" s="6">
        <v>-11.699200319999989</v>
      </c>
      <c r="F67" s="6">
        <v>0</v>
      </c>
      <c r="G67" s="6">
        <v>-19.635391980000001</v>
      </c>
      <c r="H67" s="7">
        <v>3028.4</v>
      </c>
      <c r="I67" s="7">
        <v>1082.0999999999999</v>
      </c>
      <c r="J67" s="7">
        <v>1107.7</v>
      </c>
      <c r="K67" s="7">
        <v>838.6</v>
      </c>
      <c r="L67" s="7">
        <v>0</v>
      </c>
    </row>
    <row r="68" spans="1:12">
      <c r="A68" s="4">
        <v>2008</v>
      </c>
      <c r="B68" s="4">
        <v>12</v>
      </c>
      <c r="C68" s="4" t="s">
        <v>5</v>
      </c>
      <c r="D68" s="6">
        <v>153</v>
      </c>
      <c r="E68" s="6">
        <v>-52.195661680000001</v>
      </c>
      <c r="F68" s="6">
        <v>0</v>
      </c>
      <c r="G68" s="6">
        <v>-176.74779440999998</v>
      </c>
      <c r="H68" s="7">
        <v>3308</v>
      </c>
      <c r="I68" s="7">
        <v>1192.7</v>
      </c>
      <c r="J68" s="7">
        <v>1137</v>
      </c>
      <c r="K68" s="7">
        <v>978.3</v>
      </c>
      <c r="L68" s="7">
        <v>0</v>
      </c>
    </row>
    <row r="69" spans="1:12">
      <c r="A69" s="4">
        <v>2007</v>
      </c>
      <c r="B69" s="4">
        <v>12</v>
      </c>
      <c r="C69" s="4" t="s">
        <v>5</v>
      </c>
      <c r="D69" s="6">
        <v>327</v>
      </c>
      <c r="E69" s="6">
        <v>149.84774906000001</v>
      </c>
      <c r="F69" s="6">
        <v>0</v>
      </c>
      <c r="G69" s="6">
        <v>-265.92538948000004</v>
      </c>
      <c r="H69" s="7">
        <v>3336.4</v>
      </c>
      <c r="I69" s="7">
        <v>1245.4000000000001</v>
      </c>
      <c r="J69" s="7">
        <v>1145.4000000000001</v>
      </c>
      <c r="K69" s="7">
        <v>945.6</v>
      </c>
      <c r="L69" s="7">
        <v>0</v>
      </c>
    </row>
    <row r="70" spans="1:12">
      <c r="A70" s="4">
        <v>2006</v>
      </c>
      <c r="B70" s="4">
        <v>12</v>
      </c>
      <c r="C70" s="4" t="s">
        <v>5</v>
      </c>
      <c r="D70" s="6">
        <v>265</v>
      </c>
      <c r="E70" s="6">
        <v>86</v>
      </c>
      <c r="F70" s="6">
        <v>0</v>
      </c>
      <c r="G70" s="6">
        <v>-16.940000000000001</v>
      </c>
      <c r="H70" s="7">
        <v>3561.5</v>
      </c>
      <c r="I70" s="7">
        <v>1095.72</v>
      </c>
      <c r="J70" s="7">
        <v>1404</v>
      </c>
      <c r="K70" s="7">
        <v>1062.3130000000001</v>
      </c>
      <c r="L70" s="7">
        <v>0</v>
      </c>
    </row>
    <row r="71" spans="1:12">
      <c r="A71" s="4">
        <v>2005</v>
      </c>
      <c r="B71" s="4">
        <v>12</v>
      </c>
      <c r="C71" s="4" t="s">
        <v>5</v>
      </c>
      <c r="D71" s="6">
        <v>253.47</v>
      </c>
      <c r="E71" s="6">
        <v>68</v>
      </c>
      <c r="F71" s="6">
        <v>15</v>
      </c>
      <c r="G71" s="6">
        <v>-1260</v>
      </c>
    </row>
    <row r="72" spans="1:12">
      <c r="A72" s="4">
        <v>2004</v>
      </c>
      <c r="B72" s="4">
        <v>12</v>
      </c>
      <c r="C72" s="4" t="s">
        <v>5</v>
      </c>
      <c r="D72" s="6">
        <v>284.83999999999997</v>
      </c>
      <c r="E72" s="6">
        <v>177</v>
      </c>
      <c r="F72" s="6">
        <v>70</v>
      </c>
      <c r="G72" s="6">
        <v>-604</v>
      </c>
    </row>
    <row r="73" spans="1:12">
      <c r="A73" s="4">
        <v>2003</v>
      </c>
      <c r="B73" s="4">
        <v>12</v>
      </c>
      <c r="C73" s="4" t="s">
        <v>5</v>
      </c>
      <c r="D73" s="6">
        <v>328.23</v>
      </c>
      <c r="E73" s="6">
        <v>-6</v>
      </c>
      <c r="F73" s="6">
        <v>125</v>
      </c>
      <c r="G73" s="6">
        <v>15.04</v>
      </c>
    </row>
    <row r="74" spans="1:12">
      <c r="A74" s="4">
        <v>2002</v>
      </c>
      <c r="B74" s="4">
        <v>12</v>
      </c>
      <c r="C74" s="4" t="s">
        <v>5</v>
      </c>
      <c r="D74" s="6">
        <v>467.49</v>
      </c>
      <c r="E74" s="6">
        <v>194</v>
      </c>
      <c r="F74" s="6">
        <v>2190.2800000000002</v>
      </c>
      <c r="G74" s="6">
        <v>-306.70999999999998</v>
      </c>
    </row>
    <row r="75" spans="1:12">
      <c r="A75" s="4">
        <v>2001</v>
      </c>
      <c r="B75" s="4">
        <v>12</v>
      </c>
      <c r="C75" s="4" t="s">
        <v>5</v>
      </c>
      <c r="D75" s="6">
        <v>411.56</v>
      </c>
      <c r="E75" s="6">
        <v>63</v>
      </c>
      <c r="F75" s="6">
        <v>250</v>
      </c>
      <c r="G75" s="6">
        <v>199</v>
      </c>
    </row>
    <row r="76" spans="1:12">
      <c r="A76" s="4">
        <v>2000</v>
      </c>
      <c r="B76" s="4">
        <v>12</v>
      </c>
      <c r="C76" s="4" t="s">
        <v>5</v>
      </c>
      <c r="D76" s="6">
        <v>417</v>
      </c>
      <c r="E76" s="6">
        <v>43</v>
      </c>
      <c r="F76" s="6">
        <v>0</v>
      </c>
      <c r="G76" s="6">
        <v>-129</v>
      </c>
    </row>
    <row r="77" spans="1:12">
      <c r="A77" s="4">
        <v>2024</v>
      </c>
      <c r="B77" s="4">
        <v>12</v>
      </c>
      <c r="C77" s="4" t="s">
        <v>6</v>
      </c>
      <c r="D77" s="6">
        <f>VLOOKUP($C77,'[1]T.II.A gr&amp;net iss nat curr '!$B$8:$P$38,5,FALSE)</f>
        <v>1251</v>
      </c>
      <c r="E77" s="6">
        <f>VLOOKUP($C77,'[1]T.II.A gr&amp;net iss nat curr '!$B$8:$P$38,15,FALSE)</f>
        <v>1088</v>
      </c>
      <c r="F77" s="6">
        <f>VLOOKUP($C77,'[1]T.II.B gr&amp;net iss foreign curr'!$B$8:$P$38,5,FALSE)</f>
        <v>0</v>
      </c>
      <c r="G77" s="6">
        <f>VLOOKUP($C77,'[1]T.II.B gr&amp;net iss foreign curr'!$B$8:$P$38,15,FALSE)</f>
        <v>0</v>
      </c>
      <c r="H77" s="7">
        <f>VLOOKUP($C77,'[1]T.I.A Total debt outstanding'!C:K,5,FALSE)</f>
        <v>12822</v>
      </c>
      <c r="I77" s="7">
        <f>VLOOKUP($C77,'[1]T.I.A Total debt outstanding'!$C:$K,6,FALSE)</f>
        <v>0</v>
      </c>
      <c r="J77" s="7">
        <f>VLOOKUP($C77,'[1]T.I.A Total debt outstanding'!$C:$K,7,FALSE)</f>
        <v>12822</v>
      </c>
      <c r="K77" s="7">
        <f>VLOOKUP($C77,'[1]T.I.A Total debt outstanding'!$C:$K,8,FALSE)</f>
        <v>0</v>
      </c>
      <c r="L77" s="7">
        <f>VLOOKUP($C77,'[1]T.I.A Total debt outstanding'!$C:$K,9,FALSE)</f>
        <v>0</v>
      </c>
    </row>
    <row r="78" spans="1:12">
      <c r="A78" s="4">
        <v>2023</v>
      </c>
      <c r="B78" s="4">
        <v>12</v>
      </c>
      <c r="C78" s="4" t="s">
        <v>6</v>
      </c>
      <c r="D78" s="6">
        <v>1260</v>
      </c>
      <c r="E78" s="6">
        <v>1040</v>
      </c>
      <c r="F78" s="6">
        <v>0</v>
      </c>
      <c r="G78" s="6">
        <v>0</v>
      </c>
      <c r="H78" s="7">
        <v>13870</v>
      </c>
      <c r="J78" s="7">
        <v>13870</v>
      </c>
      <c r="K78" s="7">
        <v>0</v>
      </c>
      <c r="L78" s="7">
        <v>0</v>
      </c>
    </row>
    <row r="79" spans="1:12">
      <c r="A79" s="4">
        <v>2022</v>
      </c>
      <c r="B79" s="4">
        <v>12</v>
      </c>
      <c r="C79" s="4" t="s">
        <v>6</v>
      </c>
      <c r="D79" s="6">
        <v>1694</v>
      </c>
      <c r="E79" s="6">
        <v>1161</v>
      </c>
      <c r="F79" s="6">
        <v>0</v>
      </c>
      <c r="G79" s="6">
        <v>0</v>
      </c>
      <c r="H79" s="7">
        <v>14572</v>
      </c>
      <c r="J79" s="7">
        <v>14572</v>
      </c>
      <c r="K79" s="7">
        <v>0</v>
      </c>
      <c r="L79" s="7">
        <v>0</v>
      </c>
    </row>
    <row r="80" spans="1:12">
      <c r="A80" s="4">
        <v>2021</v>
      </c>
      <c r="B80" s="4">
        <v>12</v>
      </c>
      <c r="C80" s="4" t="s">
        <v>6</v>
      </c>
      <c r="D80" s="6">
        <v>2193</v>
      </c>
      <c r="E80" s="6">
        <v>1343</v>
      </c>
      <c r="F80" s="6">
        <v>0</v>
      </c>
      <c r="G80" s="6">
        <v>0</v>
      </c>
      <c r="H80" s="7">
        <v>15538</v>
      </c>
      <c r="J80" s="7">
        <v>15538</v>
      </c>
      <c r="K80" s="7">
        <v>0</v>
      </c>
      <c r="L80" s="7">
        <v>0</v>
      </c>
    </row>
    <row r="81" spans="1:12">
      <c r="A81" s="4">
        <v>2020</v>
      </c>
      <c r="B81" s="4">
        <v>12</v>
      </c>
      <c r="C81" s="4" t="s">
        <v>6</v>
      </c>
      <c r="D81" s="6">
        <v>6796</v>
      </c>
      <c r="E81" s="6">
        <v>6023</v>
      </c>
      <c r="F81" s="6">
        <v>0</v>
      </c>
      <c r="G81" s="6">
        <v>0</v>
      </c>
      <c r="H81" s="7">
        <v>16508</v>
      </c>
      <c r="J81" s="7">
        <v>16508</v>
      </c>
      <c r="K81" s="7">
        <v>0</v>
      </c>
      <c r="L81" s="7">
        <v>0</v>
      </c>
    </row>
    <row r="82" spans="1:12">
      <c r="A82" s="4">
        <v>2019</v>
      </c>
      <c r="B82" s="4">
        <v>12</v>
      </c>
      <c r="C82" s="4" t="s">
        <v>6</v>
      </c>
      <c r="D82" s="6">
        <v>3675</v>
      </c>
      <c r="E82" s="6">
        <v>2982</v>
      </c>
      <c r="F82" s="6">
        <v>0</v>
      </c>
      <c r="G82" s="6">
        <v>0</v>
      </c>
      <c r="H82" s="7">
        <v>12140</v>
      </c>
      <c r="J82" s="7">
        <v>12140</v>
      </c>
      <c r="K82" s="7">
        <v>0</v>
      </c>
      <c r="L82" s="7">
        <v>0</v>
      </c>
    </row>
    <row r="83" spans="1:12">
      <c r="A83" s="4">
        <v>2018</v>
      </c>
      <c r="B83" s="4">
        <v>12</v>
      </c>
      <c r="C83" s="4" t="s">
        <v>6</v>
      </c>
      <c r="D83" s="6">
        <v>5962</v>
      </c>
      <c r="E83" s="6">
        <v>4214.0715926299999</v>
      </c>
      <c r="F83" s="6">
        <v>0</v>
      </c>
      <c r="G83" s="6">
        <v>0</v>
      </c>
      <c r="H83" s="7">
        <v>10830</v>
      </c>
      <c r="J83" s="7">
        <v>10830</v>
      </c>
      <c r="K83" s="7">
        <v>0</v>
      </c>
      <c r="L83" s="7">
        <v>0</v>
      </c>
    </row>
    <row r="84" spans="1:12">
      <c r="A84" s="4">
        <v>2017</v>
      </c>
      <c r="B84" s="4">
        <v>12</v>
      </c>
      <c r="C84" s="4" t="s">
        <v>6</v>
      </c>
      <c r="D84" s="6">
        <v>2252</v>
      </c>
      <c r="E84" s="6">
        <v>1252</v>
      </c>
      <c r="F84" s="6">
        <v>0</v>
      </c>
      <c r="G84" s="6">
        <v>0</v>
      </c>
      <c r="H84" s="7">
        <v>6590</v>
      </c>
      <c r="J84" s="7">
        <v>6590</v>
      </c>
      <c r="K84" s="7">
        <v>0</v>
      </c>
      <c r="L84" s="7">
        <v>0</v>
      </c>
    </row>
    <row r="85" spans="1:12">
      <c r="A85" s="4">
        <v>2016</v>
      </c>
      <c r="B85" s="4">
        <v>12</v>
      </c>
      <c r="C85" s="4" t="s">
        <v>6</v>
      </c>
      <c r="D85" s="6">
        <v>2726</v>
      </c>
      <c r="E85" s="6">
        <v>1597</v>
      </c>
      <c r="F85" s="6">
        <v>0</v>
      </c>
      <c r="G85" s="6">
        <v>0</v>
      </c>
      <c r="H85" s="7">
        <v>6309</v>
      </c>
      <c r="J85" s="7">
        <v>6309</v>
      </c>
      <c r="K85" s="7">
        <v>0</v>
      </c>
      <c r="L85" s="7">
        <v>0</v>
      </c>
    </row>
    <row r="86" spans="1:12">
      <c r="A86" s="4">
        <v>2015</v>
      </c>
      <c r="B86" s="4">
        <v>12</v>
      </c>
      <c r="C86" s="4" t="s">
        <v>6</v>
      </c>
      <c r="D86" s="6">
        <v>4882</v>
      </c>
      <c r="E86" s="6">
        <v>-594.4</v>
      </c>
      <c r="F86" s="6">
        <v>0</v>
      </c>
      <c r="G86" s="6">
        <v>0</v>
      </c>
      <c r="H86" s="7">
        <v>5893</v>
      </c>
      <c r="J86" s="7">
        <v>5893</v>
      </c>
      <c r="K86" s="7">
        <v>0</v>
      </c>
      <c r="L86" s="7">
        <v>0</v>
      </c>
    </row>
    <row r="87" spans="1:12">
      <c r="A87" s="4">
        <v>2014</v>
      </c>
      <c r="B87" s="4">
        <v>12</v>
      </c>
      <c r="C87" s="4" t="s">
        <v>6</v>
      </c>
      <c r="D87" s="6">
        <v>5216</v>
      </c>
      <c r="E87" s="6">
        <v>2739</v>
      </c>
      <c r="F87" s="6">
        <v>0</v>
      </c>
      <c r="G87" s="6">
        <v>0</v>
      </c>
      <c r="H87" s="7">
        <v>6679</v>
      </c>
      <c r="J87" s="7">
        <v>6679</v>
      </c>
      <c r="K87" s="7">
        <v>0</v>
      </c>
      <c r="L87" s="7">
        <v>0</v>
      </c>
    </row>
    <row r="88" spans="1:12">
      <c r="A88" s="4">
        <v>2013</v>
      </c>
      <c r="B88" s="4">
        <v>12</v>
      </c>
      <c r="C88" s="4" t="s">
        <v>6</v>
      </c>
      <c r="D88" s="6">
        <v>9854</v>
      </c>
      <c r="E88" s="6">
        <v>3745</v>
      </c>
      <c r="F88" s="6">
        <v>0</v>
      </c>
      <c r="G88" s="6">
        <v>0</v>
      </c>
      <c r="H88" s="7">
        <v>7569</v>
      </c>
      <c r="J88" s="7">
        <v>7569</v>
      </c>
      <c r="K88" s="7">
        <v>0</v>
      </c>
      <c r="L88" s="7">
        <v>0</v>
      </c>
    </row>
    <row r="89" spans="1:12">
      <c r="A89" s="4">
        <v>2012</v>
      </c>
      <c r="B89" s="4">
        <v>12</v>
      </c>
      <c r="C89" s="4" t="s">
        <v>6</v>
      </c>
      <c r="D89" s="6">
        <v>6536</v>
      </c>
      <c r="E89" s="6">
        <v>2950</v>
      </c>
      <c r="F89" s="6">
        <v>429</v>
      </c>
      <c r="G89" s="6">
        <v>0</v>
      </c>
      <c r="H89" s="7">
        <v>9176</v>
      </c>
      <c r="J89" s="7">
        <v>9176</v>
      </c>
      <c r="K89" s="7">
        <v>0</v>
      </c>
      <c r="L89" s="7">
        <v>0</v>
      </c>
    </row>
    <row r="90" spans="1:12">
      <c r="A90" s="4">
        <v>2011</v>
      </c>
      <c r="B90" s="4">
        <v>12</v>
      </c>
      <c r="C90" s="4" t="s">
        <v>6</v>
      </c>
      <c r="D90" s="6">
        <v>4435</v>
      </c>
      <c r="E90" s="6">
        <v>2060</v>
      </c>
      <c r="F90" s="6">
        <v>332</v>
      </c>
      <c r="G90" s="6">
        <v>50</v>
      </c>
      <c r="H90" s="7">
        <v>12450</v>
      </c>
      <c r="J90" s="7">
        <v>12427.5</v>
      </c>
      <c r="K90" s="7">
        <v>22.5</v>
      </c>
      <c r="L90" s="7">
        <v>0</v>
      </c>
    </row>
    <row r="91" spans="1:12">
      <c r="A91" s="4">
        <v>2010</v>
      </c>
      <c r="B91" s="4">
        <v>12</v>
      </c>
      <c r="C91" s="4" t="s">
        <v>6</v>
      </c>
      <c r="D91" s="6">
        <v>3326</v>
      </c>
      <c r="E91" s="6">
        <v>1175</v>
      </c>
      <c r="F91" s="6">
        <v>0</v>
      </c>
      <c r="G91" s="6">
        <v>0</v>
      </c>
      <c r="H91" s="7">
        <v>7833</v>
      </c>
      <c r="J91" s="7">
        <v>7833</v>
      </c>
    </row>
    <row r="92" spans="1:12">
      <c r="A92" s="4">
        <v>2009</v>
      </c>
      <c r="B92" s="4">
        <v>6</v>
      </c>
      <c r="C92" s="4" t="s">
        <v>6</v>
      </c>
      <c r="D92" s="6">
        <v>0</v>
      </c>
      <c r="E92" s="6">
        <v>0</v>
      </c>
      <c r="F92" s="6">
        <v>0</v>
      </c>
      <c r="G92" s="6">
        <v>0</v>
      </c>
      <c r="H92" s="7">
        <v>15643</v>
      </c>
      <c r="J92" s="7">
        <v>15643</v>
      </c>
      <c r="K92" s="7">
        <v>0</v>
      </c>
      <c r="L92" s="7">
        <v>0</v>
      </c>
    </row>
    <row r="93" spans="1:12">
      <c r="A93" s="4">
        <v>2008</v>
      </c>
      <c r="B93" s="4">
        <v>12</v>
      </c>
      <c r="C93" s="4" t="s">
        <v>6</v>
      </c>
      <c r="D93" s="6">
        <v>0</v>
      </c>
      <c r="E93" s="6">
        <v>0</v>
      </c>
      <c r="F93" s="6">
        <v>0</v>
      </c>
      <c r="G93" s="6">
        <v>0</v>
      </c>
      <c r="H93" s="7">
        <v>11767</v>
      </c>
      <c r="J93" s="7">
        <v>11767</v>
      </c>
      <c r="K93" s="7">
        <v>0</v>
      </c>
      <c r="L93" s="7">
        <v>0</v>
      </c>
    </row>
    <row r="94" spans="1:12">
      <c r="A94" s="4">
        <v>2007</v>
      </c>
      <c r="B94" s="4">
        <v>12</v>
      </c>
      <c r="C94" s="4" t="s">
        <v>6</v>
      </c>
      <c r="D94" s="6">
        <v>0</v>
      </c>
      <c r="E94" s="6">
        <v>0</v>
      </c>
      <c r="F94" s="6">
        <v>0</v>
      </c>
      <c r="G94" s="6">
        <v>0</v>
      </c>
      <c r="H94" s="7">
        <v>12434</v>
      </c>
      <c r="I94" s="7">
        <v>11034</v>
      </c>
      <c r="J94" s="7">
        <v>1400</v>
      </c>
      <c r="K94" s="7">
        <v>0</v>
      </c>
      <c r="L94" s="7">
        <v>0</v>
      </c>
    </row>
    <row r="95" spans="1:12">
      <c r="A95" s="4">
        <v>2006</v>
      </c>
      <c r="B95" s="4">
        <v>12</v>
      </c>
      <c r="C95" s="4" t="s">
        <v>6</v>
      </c>
      <c r="D95" s="6">
        <v>1883</v>
      </c>
      <c r="E95" s="6">
        <v>153</v>
      </c>
      <c r="F95" s="6">
        <v>0</v>
      </c>
      <c r="G95" s="6">
        <v>-280</v>
      </c>
      <c r="H95" s="7">
        <v>13005</v>
      </c>
      <c r="I95" s="7">
        <v>11605</v>
      </c>
      <c r="J95" s="7">
        <v>1400</v>
      </c>
      <c r="K95" s="7">
        <v>0</v>
      </c>
      <c r="L95" s="7">
        <v>0</v>
      </c>
    </row>
    <row r="96" spans="1:12">
      <c r="A96" s="4">
        <v>2005</v>
      </c>
      <c r="B96" s="4">
        <v>12</v>
      </c>
      <c r="C96" s="4" t="s">
        <v>6</v>
      </c>
      <c r="D96" s="6">
        <v>2109</v>
      </c>
      <c r="E96" s="6">
        <v>497</v>
      </c>
      <c r="F96" s="6">
        <v>286</v>
      </c>
      <c r="G96" s="6">
        <v>-200</v>
      </c>
      <c r="H96" s="7">
        <v>14764.6</v>
      </c>
      <c r="I96" s="7">
        <v>12423.6</v>
      </c>
      <c r="J96" s="7">
        <v>1680</v>
      </c>
      <c r="K96" s="7">
        <v>0</v>
      </c>
      <c r="L96" s="7">
        <v>0</v>
      </c>
    </row>
    <row r="97" spans="1:12">
      <c r="A97" s="4">
        <v>2004</v>
      </c>
      <c r="B97" s="4">
        <v>12</v>
      </c>
      <c r="C97" s="4" t="s">
        <v>6</v>
      </c>
      <c r="D97" s="6">
        <v>2355</v>
      </c>
      <c r="E97" s="6">
        <v>122</v>
      </c>
      <c r="F97" s="6">
        <v>1325</v>
      </c>
      <c r="G97" s="6">
        <v>508</v>
      </c>
    </row>
    <row r="98" spans="1:12">
      <c r="A98" s="4">
        <v>2003</v>
      </c>
      <c r="B98" s="4">
        <v>12</v>
      </c>
      <c r="C98" s="4" t="s">
        <v>6</v>
      </c>
      <c r="D98" s="6">
        <v>2066</v>
      </c>
      <c r="E98" s="6">
        <v>1686</v>
      </c>
      <c r="F98" s="6">
        <v>332</v>
      </c>
      <c r="G98" s="6">
        <v>158</v>
      </c>
    </row>
    <row r="99" spans="1:12">
      <c r="A99" s="4">
        <v>2002</v>
      </c>
      <c r="B99" s="4">
        <v>12</v>
      </c>
      <c r="C99" s="4" t="s">
        <v>6</v>
      </c>
      <c r="D99" s="6">
        <v>1562</v>
      </c>
      <c r="E99" s="6">
        <v>817</v>
      </c>
      <c r="F99" s="6">
        <v>1221</v>
      </c>
      <c r="G99" s="6">
        <v>152</v>
      </c>
    </row>
    <row r="100" spans="1:12">
      <c r="A100" s="4">
        <v>2001</v>
      </c>
      <c r="B100" s="4">
        <v>12</v>
      </c>
      <c r="C100" s="4" t="s">
        <v>6</v>
      </c>
      <c r="D100" s="6">
        <v>1910</v>
      </c>
      <c r="E100" s="6">
        <v>1435</v>
      </c>
      <c r="F100" s="6">
        <v>1012</v>
      </c>
      <c r="G100" s="6">
        <v>14</v>
      </c>
    </row>
    <row r="101" spans="1:12">
      <c r="A101" s="4">
        <v>2000</v>
      </c>
      <c r="B101" s="4">
        <v>12</v>
      </c>
      <c r="C101" s="4" t="s">
        <v>6</v>
      </c>
      <c r="D101" s="6">
        <v>884</v>
      </c>
      <c r="E101" s="6">
        <v>354</v>
      </c>
      <c r="F101" s="6">
        <v>824</v>
      </c>
      <c r="G101" s="6">
        <v>-96</v>
      </c>
    </row>
    <row r="102" spans="1:12">
      <c r="A102" s="4">
        <v>2024</v>
      </c>
      <c r="B102" s="4">
        <v>12</v>
      </c>
      <c r="C102" s="4" t="s">
        <v>7</v>
      </c>
      <c r="D102" s="6">
        <f>VLOOKUP($C102,'[1]T.II.A gr&amp;net iss nat curr '!$B$8:$P$38,5,FALSE)</f>
        <v>16384</v>
      </c>
      <c r="E102" s="6">
        <f>VLOOKUP($C102,'[1]T.II.A gr&amp;net iss nat curr '!$B$8:$P$38,15,FALSE)</f>
        <v>8569</v>
      </c>
      <c r="F102" s="6">
        <f>VLOOKUP($C102,'[1]T.II.B gr&amp;net iss foreign curr'!$B$8:$P$38,5,FALSE)</f>
        <v>2750</v>
      </c>
      <c r="G102" s="6">
        <f>VLOOKUP($C102,'[1]T.II.B gr&amp;net iss foreign curr'!$B$8:$P$38,15,FALSE)</f>
        <v>250</v>
      </c>
      <c r="H102" s="7">
        <f>VLOOKUP($C102,'[1]T.I.A Total debt outstanding'!C:K,5,FALSE)</f>
        <v>126538</v>
      </c>
      <c r="I102" s="7">
        <f>VLOOKUP($C102,'[1]T.I.A Total debt outstanding'!$C:$K,6,FALSE)</f>
        <v>123104</v>
      </c>
      <c r="J102" s="7">
        <f>VLOOKUP($C102,'[1]T.I.A Total debt outstanding'!$C:$K,7,FALSE)</f>
        <v>3250</v>
      </c>
      <c r="K102" s="7" t="str">
        <f>VLOOKUP($C102,'[1]T.I.A Total debt outstanding'!$C:$K,8,FALSE)</f>
        <v xml:space="preserve">                        -  </v>
      </c>
      <c r="L102" s="7">
        <f>VLOOKUP($C102,'[1]T.I.A Total debt outstanding'!$C:$K,9,FALSE)</f>
        <v>184</v>
      </c>
    </row>
    <row r="103" spans="1:12">
      <c r="A103" s="4">
        <v>2023</v>
      </c>
      <c r="B103" s="4">
        <v>12</v>
      </c>
      <c r="C103" s="4" t="s">
        <v>7</v>
      </c>
      <c r="D103" s="6">
        <v>21690.3</v>
      </c>
      <c r="E103" s="6">
        <v>12781.5</v>
      </c>
      <c r="F103" s="6">
        <v>1500</v>
      </c>
      <c r="G103" s="6">
        <v>1500</v>
      </c>
      <c r="H103" s="7">
        <v>119857.5</v>
      </c>
      <c r="I103" s="7">
        <v>116665.7</v>
      </c>
      <c r="J103" s="7">
        <v>3000</v>
      </c>
      <c r="K103" s="7">
        <v>0</v>
      </c>
      <c r="L103" s="7">
        <v>191.8</v>
      </c>
    </row>
    <row r="104" spans="1:12">
      <c r="A104" s="4">
        <v>2022</v>
      </c>
      <c r="B104" s="4">
        <v>12</v>
      </c>
      <c r="C104" s="4" t="s">
        <v>7</v>
      </c>
      <c r="D104" s="6">
        <v>19750.099999999999</v>
      </c>
      <c r="E104" s="6">
        <v>11982.7</v>
      </c>
      <c r="F104" s="6">
        <v>1000</v>
      </c>
      <c r="G104" s="6">
        <v>-1750</v>
      </c>
      <c r="H104" s="7">
        <v>108225.3</v>
      </c>
      <c r="I104" s="7">
        <v>106511.92</v>
      </c>
      <c r="J104" s="7">
        <v>1500</v>
      </c>
      <c r="K104" s="7">
        <v>0</v>
      </c>
      <c r="L104" s="7">
        <v>213.38</v>
      </c>
    </row>
    <row r="105" spans="1:12">
      <c r="A105" s="4">
        <v>2021</v>
      </c>
      <c r="B105" s="4">
        <v>12</v>
      </c>
      <c r="C105" s="4" t="s">
        <v>7</v>
      </c>
      <c r="D105" s="6">
        <v>24931</v>
      </c>
      <c r="E105" s="6">
        <v>17342</v>
      </c>
      <c r="F105" s="6">
        <v>200</v>
      </c>
      <c r="G105" s="6">
        <v>-2800</v>
      </c>
      <c r="H105" s="7">
        <v>95176.52</v>
      </c>
      <c r="I105" s="7">
        <v>91696.4</v>
      </c>
      <c r="J105" s="7">
        <v>3250</v>
      </c>
      <c r="K105" s="7">
        <v>0</v>
      </c>
      <c r="L105" s="7">
        <v>230.12</v>
      </c>
    </row>
    <row r="106" spans="1:12">
      <c r="A106" s="4">
        <v>2020</v>
      </c>
      <c r="B106" s="4">
        <v>12</v>
      </c>
      <c r="C106" s="4" t="s">
        <v>7</v>
      </c>
      <c r="D106" s="6">
        <v>24119</v>
      </c>
      <c r="E106" s="6">
        <v>16655</v>
      </c>
      <c r="F106" s="6">
        <v>300</v>
      </c>
      <c r="G106" s="6">
        <v>-700</v>
      </c>
      <c r="H106" s="7">
        <v>76717.501999999993</v>
      </c>
      <c r="I106" s="7">
        <v>70430.347999999998</v>
      </c>
      <c r="J106" s="7">
        <v>6050</v>
      </c>
      <c r="K106" s="7">
        <v>0</v>
      </c>
      <c r="L106" s="7">
        <v>237.154</v>
      </c>
    </row>
    <row r="107" spans="1:12">
      <c r="A107" s="4">
        <v>2019</v>
      </c>
      <c r="B107" s="4">
        <v>12</v>
      </c>
      <c r="C107" s="4" t="s">
        <v>7</v>
      </c>
      <c r="D107" s="6">
        <v>10634.85370625738</v>
      </c>
      <c r="E107" s="6">
        <v>979.25949024006297</v>
      </c>
      <c r="F107" s="6">
        <v>1000</v>
      </c>
      <c r="G107" s="6">
        <v>1000</v>
      </c>
      <c r="H107" s="7">
        <v>62538.871783116883</v>
      </c>
      <c r="I107" s="7">
        <v>55542.779693388431</v>
      </c>
      <c r="J107" s="7">
        <v>6750</v>
      </c>
      <c r="K107" s="7">
        <v>0</v>
      </c>
      <c r="L107" s="7">
        <v>246.09208972845337</v>
      </c>
    </row>
    <row r="108" spans="1:12">
      <c r="A108" s="4">
        <v>2018</v>
      </c>
      <c r="B108" s="4">
        <v>12</v>
      </c>
      <c r="C108" s="4" t="s">
        <v>7</v>
      </c>
      <c r="D108" s="6">
        <v>10242</v>
      </c>
      <c r="E108" s="6">
        <v>605</v>
      </c>
      <c r="F108" s="6">
        <v>0</v>
      </c>
      <c r="G108" s="6">
        <v>-2000</v>
      </c>
      <c r="H108" s="7">
        <v>59883.85</v>
      </c>
      <c r="I108" s="7">
        <v>53895.4</v>
      </c>
      <c r="J108" s="7">
        <v>5750</v>
      </c>
      <c r="K108" s="7">
        <v>0</v>
      </c>
      <c r="L108" s="7">
        <v>238.45</v>
      </c>
    </row>
    <row r="109" spans="1:12">
      <c r="A109" s="4">
        <v>2017</v>
      </c>
      <c r="B109" s="4">
        <v>12</v>
      </c>
      <c r="C109" s="4" t="s">
        <v>7</v>
      </c>
      <c r="D109" s="6">
        <v>10092</v>
      </c>
      <c r="E109" s="6">
        <v>1069</v>
      </c>
      <c r="F109" s="6">
        <v>0</v>
      </c>
      <c r="G109" s="6">
        <v>0</v>
      </c>
      <c r="H109" s="7">
        <v>63614.57</v>
      </c>
      <c r="I109" s="7">
        <v>55681.15</v>
      </c>
      <c r="J109" s="7">
        <v>7711.24</v>
      </c>
      <c r="K109" s="7">
        <v>0</v>
      </c>
      <c r="L109" s="7">
        <v>222.18089269999999</v>
      </c>
    </row>
    <row r="110" spans="1:12">
      <c r="A110" s="4">
        <v>2016</v>
      </c>
      <c r="B110" s="4">
        <v>12</v>
      </c>
      <c r="C110" s="4" t="s">
        <v>7</v>
      </c>
      <c r="D110" s="6">
        <v>8025.9061579999998</v>
      </c>
      <c r="E110" s="6">
        <v>-1589.748912</v>
      </c>
      <c r="F110" s="6">
        <v>0</v>
      </c>
      <c r="G110" s="6">
        <v>-465.9511473</v>
      </c>
      <c r="H110" s="7">
        <v>59710.38</v>
      </c>
      <c r="I110" s="7">
        <v>51808.561699999998</v>
      </c>
      <c r="J110" s="7">
        <v>7658.5862319999997</v>
      </c>
      <c r="K110" s="7">
        <v>0</v>
      </c>
      <c r="L110" s="7">
        <v>243.23094</v>
      </c>
    </row>
    <row r="111" spans="1:12">
      <c r="A111" s="4">
        <v>2015</v>
      </c>
      <c r="B111" s="4">
        <v>12</v>
      </c>
      <c r="C111" s="4" t="s">
        <v>7</v>
      </c>
      <c r="D111" s="6">
        <v>9838.756175060129</v>
      </c>
      <c r="E111" s="6">
        <v>1232.9444306752994</v>
      </c>
      <c r="F111" s="6">
        <v>0</v>
      </c>
      <c r="G111" s="6">
        <v>-301.05457910000001</v>
      </c>
      <c r="H111" s="7">
        <v>61905</v>
      </c>
      <c r="I111" s="7">
        <v>53556</v>
      </c>
      <c r="J111" s="7">
        <v>7658</v>
      </c>
      <c r="K111" s="7">
        <v>0</v>
      </c>
      <c r="L111" s="7">
        <v>690</v>
      </c>
    </row>
    <row r="112" spans="1:12">
      <c r="A112" s="4">
        <v>2014</v>
      </c>
      <c r="B112" s="4">
        <v>12</v>
      </c>
      <c r="C112" s="4" t="s">
        <v>7</v>
      </c>
      <c r="D112" s="6">
        <v>9487.8239580162299</v>
      </c>
      <c r="E112" s="6">
        <v>2631.9639366275906</v>
      </c>
      <c r="F112" s="6">
        <v>0</v>
      </c>
      <c r="G112" s="6">
        <v>-3115.2173128944992</v>
      </c>
      <c r="H112" s="7">
        <v>60005.892652567352</v>
      </c>
      <c r="I112" s="7">
        <v>51364.726331557438</v>
      </c>
      <c r="J112" s="7">
        <v>8018.767763751126</v>
      </c>
      <c r="K112" s="7">
        <v>0</v>
      </c>
      <c r="L112" s="7">
        <v>622.3985572587917</v>
      </c>
    </row>
    <row r="113" spans="1:12">
      <c r="A113" s="4">
        <v>2013</v>
      </c>
      <c r="B113" s="4">
        <v>12</v>
      </c>
      <c r="C113" s="4" t="s">
        <v>7</v>
      </c>
      <c r="D113" s="6">
        <v>11143</v>
      </c>
      <c r="E113" s="6">
        <v>29</v>
      </c>
      <c r="F113" s="6">
        <v>0</v>
      </c>
      <c r="G113" s="6">
        <v>0</v>
      </c>
      <c r="H113" s="7">
        <v>58772</v>
      </c>
      <c r="I113" s="7">
        <v>46970</v>
      </c>
      <c r="J113" s="7">
        <v>11188</v>
      </c>
      <c r="K113" s="7">
        <v>0</v>
      </c>
      <c r="L113" s="7">
        <v>615</v>
      </c>
    </row>
    <row r="114" spans="1:12">
      <c r="A114" s="4">
        <v>2012</v>
      </c>
      <c r="B114" s="4">
        <v>12</v>
      </c>
      <c r="C114" s="4" t="s">
        <v>7</v>
      </c>
      <c r="D114" s="6">
        <v>18300</v>
      </c>
      <c r="E114" s="6">
        <v>4207</v>
      </c>
      <c r="F114" s="6">
        <v>2750</v>
      </c>
      <c r="G114" s="6">
        <v>2750</v>
      </c>
      <c r="H114" s="7">
        <v>66712</v>
      </c>
      <c r="I114" s="7">
        <v>54294</v>
      </c>
      <c r="J114" s="7">
        <v>11687</v>
      </c>
      <c r="K114" s="7">
        <v>0</v>
      </c>
      <c r="L114" s="7">
        <v>732</v>
      </c>
    </row>
    <row r="115" spans="1:12">
      <c r="A115" s="4">
        <v>2011</v>
      </c>
      <c r="B115" s="4">
        <v>12</v>
      </c>
      <c r="C115" s="4" t="s">
        <v>7</v>
      </c>
      <c r="D115" s="6">
        <v>16964.41</v>
      </c>
      <c r="E115" s="6">
        <v>5732.09</v>
      </c>
      <c r="F115" s="6">
        <v>37.51</v>
      </c>
      <c r="G115" s="6">
        <v>37.51</v>
      </c>
      <c r="H115" s="7">
        <v>55345.54</v>
      </c>
      <c r="I115" s="7">
        <v>45820.52</v>
      </c>
      <c r="J115" s="7">
        <v>8814.32</v>
      </c>
      <c r="K115" s="7">
        <v>0</v>
      </c>
      <c r="L115" s="7">
        <v>710.7</v>
      </c>
    </row>
    <row r="116" spans="1:12">
      <c r="A116" s="4">
        <v>2010</v>
      </c>
      <c r="B116" s="4">
        <v>12</v>
      </c>
      <c r="C116" s="4" t="s">
        <v>7</v>
      </c>
      <c r="D116" s="6">
        <v>13384.99</v>
      </c>
      <c r="E116" s="6">
        <v>4330.84</v>
      </c>
      <c r="F116" s="6">
        <v>2000</v>
      </c>
      <c r="G116" s="6">
        <v>2000</v>
      </c>
      <c r="H116" s="7">
        <v>53633.68</v>
      </c>
      <c r="I116" s="7">
        <v>48035.51</v>
      </c>
      <c r="J116" s="7">
        <v>4922.1899999999996</v>
      </c>
      <c r="K116" s="7">
        <v>0</v>
      </c>
      <c r="L116" s="7">
        <v>675.98</v>
      </c>
    </row>
    <row r="117" spans="1:12">
      <c r="A117" s="4">
        <v>2009</v>
      </c>
      <c r="B117" s="4">
        <v>6</v>
      </c>
      <c r="C117" s="4" t="s">
        <v>7</v>
      </c>
      <c r="D117" s="6">
        <v>11757.27</v>
      </c>
      <c r="E117" s="6">
        <v>4273.3900000000003</v>
      </c>
      <c r="F117" s="6">
        <v>2099.48</v>
      </c>
      <c r="G117" s="6">
        <v>2099.48</v>
      </c>
      <c r="H117" s="7">
        <v>41948</v>
      </c>
      <c r="I117" s="7">
        <v>35154</v>
      </c>
      <c r="J117" s="7">
        <v>6562</v>
      </c>
      <c r="K117" s="7">
        <v>10</v>
      </c>
      <c r="L117" s="7">
        <v>222</v>
      </c>
    </row>
    <row r="118" spans="1:12">
      <c r="A118" s="4">
        <v>2008</v>
      </c>
      <c r="B118" s="4">
        <v>12</v>
      </c>
      <c r="C118" s="4" t="s">
        <v>7</v>
      </c>
      <c r="D118" s="6">
        <v>9004</v>
      </c>
      <c r="E118" s="6">
        <v>1601</v>
      </c>
      <c r="F118" s="6">
        <v>2000</v>
      </c>
      <c r="G118" s="6">
        <v>2000</v>
      </c>
      <c r="H118" s="7">
        <v>35388</v>
      </c>
      <c r="I118" s="7">
        <v>30257</v>
      </c>
      <c r="J118" s="7">
        <v>4882</v>
      </c>
      <c r="K118" s="7">
        <v>11</v>
      </c>
      <c r="L118" s="7">
        <v>238</v>
      </c>
    </row>
    <row r="119" spans="1:12">
      <c r="A119" s="4">
        <v>2007</v>
      </c>
      <c r="B119" s="4">
        <v>12</v>
      </c>
      <c r="C119" s="4" t="s">
        <v>7</v>
      </c>
      <c r="D119" s="6">
        <v>9618</v>
      </c>
      <c r="E119" s="6">
        <v>3273</v>
      </c>
      <c r="F119" s="6">
        <v>0</v>
      </c>
      <c r="G119" s="6">
        <v>0</v>
      </c>
      <c r="H119" s="7">
        <v>32066</v>
      </c>
      <c r="I119" s="7">
        <v>28921</v>
      </c>
      <c r="J119" s="7">
        <v>2962</v>
      </c>
      <c r="K119" s="7">
        <v>1</v>
      </c>
      <c r="L119" s="7">
        <v>182</v>
      </c>
    </row>
    <row r="120" spans="1:12">
      <c r="A120" s="4">
        <v>2006</v>
      </c>
      <c r="B120" s="4">
        <v>12</v>
      </c>
      <c r="C120" s="4" t="s">
        <v>7</v>
      </c>
      <c r="D120" s="6">
        <v>10930</v>
      </c>
      <c r="E120" s="6">
        <v>3414</v>
      </c>
      <c r="F120" s="6">
        <v>220</v>
      </c>
      <c r="G120" s="6">
        <v>220</v>
      </c>
      <c r="H120" s="7">
        <v>27765</v>
      </c>
      <c r="I120" s="7">
        <v>24704</v>
      </c>
      <c r="J120" s="7">
        <v>2868</v>
      </c>
      <c r="K120" s="7">
        <v>2</v>
      </c>
      <c r="L120" s="7">
        <v>191</v>
      </c>
    </row>
    <row r="121" spans="1:12">
      <c r="A121" s="4">
        <v>2005</v>
      </c>
      <c r="B121" s="4">
        <v>12</v>
      </c>
      <c r="C121" s="4" t="s">
        <v>7</v>
      </c>
      <c r="D121" s="6">
        <v>11395</v>
      </c>
      <c r="E121" s="6">
        <v>1988</v>
      </c>
      <c r="F121" s="6">
        <v>1000</v>
      </c>
      <c r="G121" s="6">
        <v>1000</v>
      </c>
      <c r="H121" s="7">
        <v>22585</v>
      </c>
      <c r="I121" s="7">
        <v>20082</v>
      </c>
      <c r="J121" s="7">
        <v>2500</v>
      </c>
      <c r="K121" s="7">
        <v>3</v>
      </c>
      <c r="L121" s="7">
        <v>0</v>
      </c>
    </row>
    <row r="122" spans="1:12">
      <c r="A122" s="4">
        <v>2004</v>
      </c>
      <c r="B122" s="4">
        <v>12</v>
      </c>
      <c r="C122" s="4" t="s">
        <v>7</v>
      </c>
      <c r="D122" s="6">
        <v>12312</v>
      </c>
      <c r="E122" s="6">
        <v>1339</v>
      </c>
      <c r="F122" s="6">
        <v>1500</v>
      </c>
      <c r="G122" s="6">
        <v>1500</v>
      </c>
    </row>
    <row r="123" spans="1:12">
      <c r="A123" s="4">
        <v>2003</v>
      </c>
      <c r="B123" s="4">
        <v>12</v>
      </c>
      <c r="C123" s="4" t="s">
        <v>7</v>
      </c>
      <c r="D123" s="6">
        <v>15651</v>
      </c>
      <c r="E123" s="6">
        <v>2927</v>
      </c>
      <c r="F123" s="6">
        <v>0</v>
      </c>
      <c r="G123" s="6">
        <v>0</v>
      </c>
    </row>
    <row r="124" spans="1:12">
      <c r="A124" s="4">
        <v>2002</v>
      </c>
      <c r="B124" s="4">
        <v>12</v>
      </c>
      <c r="C124" s="4" t="s">
        <v>7</v>
      </c>
      <c r="D124" s="6">
        <v>17890</v>
      </c>
      <c r="E124" s="6">
        <v>1636</v>
      </c>
      <c r="F124" s="6">
        <v>0</v>
      </c>
      <c r="G124" s="6">
        <v>0</v>
      </c>
    </row>
    <row r="125" spans="1:12">
      <c r="A125" s="4">
        <v>2001</v>
      </c>
      <c r="B125" s="4">
        <v>12</v>
      </c>
      <c r="C125" s="4" t="s">
        <v>7</v>
      </c>
      <c r="D125" s="6">
        <v>19204</v>
      </c>
      <c r="E125" s="6">
        <v>1956</v>
      </c>
      <c r="F125" s="6">
        <v>0</v>
      </c>
      <c r="G125" s="6">
        <v>0</v>
      </c>
    </row>
    <row r="126" spans="1:12">
      <c r="A126" s="4">
        <v>2000</v>
      </c>
      <c r="B126" s="4">
        <v>12</v>
      </c>
      <c r="C126" s="4" t="s">
        <v>7</v>
      </c>
      <c r="D126" s="6">
        <v>21787</v>
      </c>
      <c r="E126" s="6">
        <v>1754</v>
      </c>
      <c r="F126" s="6">
        <v>0</v>
      </c>
      <c r="G126" s="6">
        <v>0</v>
      </c>
    </row>
    <row r="127" spans="1:12">
      <c r="A127" s="4">
        <v>2024</v>
      </c>
      <c r="B127" s="4">
        <v>12</v>
      </c>
      <c r="C127" s="4" t="s">
        <v>8</v>
      </c>
      <c r="D127" s="6">
        <f>VLOOKUP($C127,'[1]T.II.A gr&amp;net iss nat curr '!$B$8:$P$38,5,FALSE)</f>
        <v>434314</v>
      </c>
      <c r="E127" s="6">
        <f>VLOOKUP($C127,'[1]T.II.A gr&amp;net iss nat curr '!$B$8:$P$38,15,FALSE)</f>
        <v>41555</v>
      </c>
      <c r="F127" s="6">
        <f>VLOOKUP($C127,'[1]T.II.B gr&amp;net iss foreign curr'!$B$8:$P$38,5,FALSE)</f>
        <v>0</v>
      </c>
      <c r="G127" s="6">
        <f>VLOOKUP($C127,'[1]T.II.B gr&amp;net iss foreign curr'!$B$8:$P$38,15,FALSE)</f>
        <v>0</v>
      </c>
      <c r="H127" s="7">
        <f>VLOOKUP($C127,'[1]T.I.A Total debt outstanding'!C:K,5,FALSE)</f>
        <v>1878649</v>
      </c>
      <c r="I127" s="7">
        <f>VLOOKUP($C127,'[1]T.I.A Total debt outstanding'!$C:$K,6,FALSE)</f>
        <v>0</v>
      </c>
      <c r="J127" s="7">
        <f>VLOOKUP($C127,'[1]T.I.A Total debt outstanding'!$C:$K,7,FALSE)</f>
        <v>1878649</v>
      </c>
      <c r="K127" s="7">
        <f>VLOOKUP($C127,'[1]T.I.A Total debt outstanding'!$C:$K,8,FALSE)</f>
        <v>0</v>
      </c>
      <c r="L127" s="7">
        <f>VLOOKUP($C127,'[1]T.I.A Total debt outstanding'!$C:$K,9,FALSE)</f>
        <v>0</v>
      </c>
    </row>
    <row r="128" spans="1:12">
      <c r="A128" s="4">
        <v>2023</v>
      </c>
      <c r="B128" s="4">
        <v>12</v>
      </c>
      <c r="C128" s="4" t="s">
        <v>8</v>
      </c>
      <c r="D128" s="6">
        <v>342737</v>
      </c>
      <c r="E128" s="6">
        <v>-40254</v>
      </c>
      <c r="F128" s="6">
        <v>0</v>
      </c>
      <c r="G128" s="6">
        <v>0</v>
      </c>
      <c r="H128" s="7">
        <v>1837094</v>
      </c>
      <c r="J128" s="7">
        <v>1837094</v>
      </c>
      <c r="K128" s="7">
        <v>0</v>
      </c>
      <c r="L128" s="7">
        <v>0</v>
      </c>
    </row>
    <row r="129" spans="1:12">
      <c r="A129" s="4">
        <v>2022</v>
      </c>
      <c r="B129" s="4">
        <v>12</v>
      </c>
      <c r="C129" s="4" t="s">
        <v>8</v>
      </c>
      <c r="D129" s="6">
        <v>690998</v>
      </c>
      <c r="E129" s="6">
        <v>286441</v>
      </c>
      <c r="F129" s="6">
        <v>0</v>
      </c>
      <c r="G129" s="6">
        <v>0</v>
      </c>
      <c r="H129" s="7">
        <v>1877347</v>
      </c>
      <c r="J129" s="7">
        <v>1877347</v>
      </c>
      <c r="K129" s="7">
        <v>0</v>
      </c>
      <c r="L129" s="7">
        <v>0</v>
      </c>
    </row>
    <row r="130" spans="1:12">
      <c r="A130" s="4">
        <v>2021</v>
      </c>
      <c r="B130" s="4">
        <v>12</v>
      </c>
      <c r="C130" s="4" t="s">
        <v>8</v>
      </c>
      <c r="D130" s="6">
        <v>496735</v>
      </c>
      <c r="E130" s="6">
        <v>146610</v>
      </c>
      <c r="F130" s="6">
        <v>0</v>
      </c>
      <c r="G130" s="6">
        <v>0</v>
      </c>
      <c r="H130" s="7">
        <v>1590907</v>
      </c>
      <c r="J130" s="7">
        <v>1590907</v>
      </c>
      <c r="K130" s="7">
        <v>0</v>
      </c>
      <c r="L130" s="7">
        <v>0</v>
      </c>
    </row>
    <row r="131" spans="1:12">
      <c r="A131" s="4">
        <v>2020</v>
      </c>
      <c r="B131" s="4">
        <v>12</v>
      </c>
      <c r="C131" s="4" t="s">
        <v>8</v>
      </c>
      <c r="D131" s="6">
        <v>560792</v>
      </c>
      <c r="E131" s="6">
        <v>313641</v>
      </c>
      <c r="F131" s="6">
        <v>0</v>
      </c>
      <c r="G131" s="6">
        <v>0</v>
      </c>
      <c r="H131" s="7">
        <v>1443341</v>
      </c>
      <c r="J131" s="7">
        <v>1443341</v>
      </c>
      <c r="K131" s="7">
        <v>0</v>
      </c>
      <c r="L131" s="7">
        <v>0</v>
      </c>
    </row>
    <row r="132" spans="1:12">
      <c r="A132" s="4">
        <v>2019</v>
      </c>
      <c r="B132" s="4">
        <v>12</v>
      </c>
      <c r="C132" s="4" t="s">
        <v>8</v>
      </c>
      <c r="D132" s="6">
        <v>202333</v>
      </c>
      <c r="E132" s="6">
        <v>12205</v>
      </c>
      <c r="F132" s="6">
        <v>0</v>
      </c>
      <c r="G132" s="6">
        <v>0</v>
      </c>
      <c r="H132" s="7">
        <v>1130655</v>
      </c>
      <c r="J132" s="7">
        <v>1130655</v>
      </c>
      <c r="K132" s="7">
        <v>0</v>
      </c>
      <c r="L132" s="7">
        <v>0</v>
      </c>
    </row>
    <row r="133" spans="1:12">
      <c r="A133" s="4">
        <v>2018</v>
      </c>
      <c r="B133" s="4">
        <v>12</v>
      </c>
      <c r="C133" s="4" t="s">
        <v>8</v>
      </c>
      <c r="D133" s="6">
        <v>179613</v>
      </c>
      <c r="E133" s="6">
        <v>-11491</v>
      </c>
      <c r="F133" s="6">
        <v>0</v>
      </c>
      <c r="G133" s="6">
        <v>0</v>
      </c>
      <c r="H133" s="7">
        <v>1118451</v>
      </c>
      <c r="J133" s="7">
        <v>1118451</v>
      </c>
      <c r="K133" s="7">
        <v>0</v>
      </c>
      <c r="L133" s="7">
        <v>0</v>
      </c>
    </row>
    <row r="134" spans="1:12">
      <c r="A134" s="4">
        <v>2017</v>
      </c>
      <c r="B134" s="4">
        <v>12</v>
      </c>
      <c r="C134" s="4" t="s">
        <v>8</v>
      </c>
      <c r="D134" s="6">
        <v>175578</v>
      </c>
      <c r="E134" s="6">
        <v>-72</v>
      </c>
      <c r="F134" s="6">
        <v>0</v>
      </c>
      <c r="G134" s="6">
        <v>0</v>
      </c>
      <c r="H134" s="7">
        <v>1129941.8707326201</v>
      </c>
      <c r="J134" s="7">
        <v>1129941.8707326201</v>
      </c>
      <c r="K134" s="7">
        <v>0</v>
      </c>
      <c r="L134" s="7">
        <v>0</v>
      </c>
    </row>
    <row r="135" spans="1:12">
      <c r="A135" s="4">
        <v>2016</v>
      </c>
      <c r="B135" s="4">
        <v>12</v>
      </c>
      <c r="C135" s="4" t="s">
        <v>8</v>
      </c>
      <c r="D135" s="6">
        <v>201154</v>
      </c>
      <c r="E135" s="6">
        <v>-3927</v>
      </c>
      <c r="F135" s="6">
        <v>0</v>
      </c>
      <c r="G135" s="6">
        <v>0</v>
      </c>
      <c r="H135" s="7">
        <v>1130014.29155064</v>
      </c>
      <c r="J135" s="7">
        <v>1130014.29155064</v>
      </c>
      <c r="K135" s="7">
        <v>0</v>
      </c>
      <c r="L135" s="7">
        <v>0</v>
      </c>
    </row>
    <row r="136" spans="1:12">
      <c r="A136" s="4">
        <v>2015</v>
      </c>
      <c r="B136" s="4">
        <v>12</v>
      </c>
      <c r="C136" s="4" t="s">
        <v>8</v>
      </c>
      <c r="D136" s="6">
        <v>186550</v>
      </c>
      <c r="E136" s="6">
        <v>-8457</v>
      </c>
      <c r="F136" s="6">
        <v>0</v>
      </c>
      <c r="G136" s="6">
        <v>0</v>
      </c>
      <c r="H136" s="7">
        <v>1133941</v>
      </c>
      <c r="J136" s="7">
        <v>1133941</v>
      </c>
      <c r="K136" s="7">
        <v>0</v>
      </c>
      <c r="L136" s="7">
        <v>0</v>
      </c>
    </row>
    <row r="137" spans="1:12">
      <c r="A137" s="4">
        <v>2014</v>
      </c>
      <c r="B137" s="4">
        <v>12</v>
      </c>
      <c r="C137" s="4" t="s">
        <v>8</v>
      </c>
      <c r="D137" s="6">
        <v>211987.58156281</v>
      </c>
      <c r="E137" s="6">
        <v>6018.1759112199943</v>
      </c>
      <c r="F137" s="6">
        <v>0</v>
      </c>
      <c r="G137" s="6">
        <v>0</v>
      </c>
      <c r="H137" s="7">
        <v>1142398.18840055</v>
      </c>
      <c r="J137" s="7">
        <v>1142398.18840055</v>
      </c>
      <c r="K137" s="7">
        <v>0</v>
      </c>
      <c r="L137" s="7">
        <v>0</v>
      </c>
    </row>
    <row r="138" spans="1:12">
      <c r="A138" s="4">
        <v>2013</v>
      </c>
      <c r="B138" s="4">
        <v>12</v>
      </c>
      <c r="C138" s="4" t="s">
        <v>8</v>
      </c>
      <c r="D138" s="6">
        <v>257379.08969022002</v>
      </c>
      <c r="E138" s="6">
        <v>20156.584653250029</v>
      </c>
      <c r="F138" s="6">
        <v>0</v>
      </c>
      <c r="G138" s="6">
        <v>0</v>
      </c>
      <c r="H138" s="7">
        <v>1136380.0124893298</v>
      </c>
      <c r="J138" s="7">
        <v>1136380.0124893298</v>
      </c>
      <c r="K138" s="7">
        <v>0</v>
      </c>
      <c r="L138" s="7">
        <v>0</v>
      </c>
    </row>
    <row r="139" spans="1:12">
      <c r="A139" s="4">
        <v>2012</v>
      </c>
      <c r="B139" s="4">
        <v>12</v>
      </c>
      <c r="C139" s="4" t="s">
        <v>8</v>
      </c>
      <c r="D139" s="6">
        <v>263991</v>
      </c>
      <c r="E139" s="6">
        <v>22658</v>
      </c>
      <c r="F139" s="6">
        <v>0</v>
      </c>
      <c r="G139" s="6">
        <v>-2736</v>
      </c>
      <c r="H139" s="7">
        <v>1116223</v>
      </c>
      <c r="J139" s="7">
        <v>1116223</v>
      </c>
      <c r="K139" s="7">
        <v>0</v>
      </c>
      <c r="L139" s="7">
        <v>0</v>
      </c>
    </row>
    <row r="140" spans="1:12">
      <c r="A140" s="4">
        <v>2011</v>
      </c>
      <c r="B140" s="4">
        <v>12</v>
      </c>
      <c r="C140" s="4" t="s">
        <v>8</v>
      </c>
      <c r="D140" s="6">
        <v>283000</v>
      </c>
      <c r="E140" s="6">
        <v>13750</v>
      </c>
      <c r="F140" s="6">
        <v>0</v>
      </c>
      <c r="G140" s="6">
        <v>0</v>
      </c>
      <c r="H140" s="7">
        <v>1075663.7</v>
      </c>
      <c r="J140" s="7">
        <v>1072927.72</v>
      </c>
      <c r="K140" s="7">
        <v>2735.98</v>
      </c>
      <c r="L140" s="7">
        <v>0</v>
      </c>
    </row>
    <row r="141" spans="1:12">
      <c r="A141" s="4">
        <v>2010</v>
      </c>
      <c r="B141" s="4">
        <v>12</v>
      </c>
      <c r="C141" s="4" t="s">
        <v>8</v>
      </c>
      <c r="D141" s="6">
        <v>323000</v>
      </c>
      <c r="E141" s="6">
        <v>56225</v>
      </c>
      <c r="F141" s="6">
        <v>0</v>
      </c>
      <c r="G141" s="6">
        <v>-3968</v>
      </c>
      <c r="H141" s="7">
        <v>1065252.3</v>
      </c>
      <c r="J141" s="7">
        <v>1062516.3</v>
      </c>
      <c r="K141" s="7">
        <v>2736</v>
      </c>
      <c r="L141" s="7">
        <v>0</v>
      </c>
    </row>
    <row r="142" spans="1:12">
      <c r="A142" s="4">
        <v>2009</v>
      </c>
      <c r="B142" s="4">
        <v>6</v>
      </c>
      <c r="C142" s="4" t="s">
        <v>8</v>
      </c>
      <c r="D142" s="6">
        <v>334000</v>
      </c>
      <c r="E142" s="6">
        <v>86026</v>
      </c>
      <c r="F142" s="6">
        <v>2736</v>
      </c>
      <c r="G142" s="6">
        <v>2736</v>
      </c>
      <c r="H142" s="7">
        <v>1012992</v>
      </c>
      <c r="J142" s="7">
        <v>1009024</v>
      </c>
      <c r="K142" s="7">
        <v>3968</v>
      </c>
      <c r="L142" s="7">
        <v>0</v>
      </c>
    </row>
    <row r="143" spans="1:12">
      <c r="A143" s="4">
        <v>2008</v>
      </c>
      <c r="B143" s="4">
        <v>12</v>
      </c>
      <c r="C143" s="4" t="s">
        <v>8</v>
      </c>
      <c r="D143" s="6">
        <v>213000</v>
      </c>
      <c r="E143" s="6">
        <v>11534</v>
      </c>
      <c r="F143" s="6">
        <v>0</v>
      </c>
      <c r="G143" s="6">
        <v>0</v>
      </c>
      <c r="H143" s="7">
        <v>968567</v>
      </c>
      <c r="J143" s="7">
        <v>964599</v>
      </c>
      <c r="K143" s="7">
        <v>3968</v>
      </c>
      <c r="L143" s="7">
        <v>0</v>
      </c>
    </row>
    <row r="144" spans="1:12">
      <c r="A144" s="4">
        <v>2007</v>
      </c>
      <c r="B144" s="4">
        <v>12</v>
      </c>
      <c r="C144" s="4" t="s">
        <v>8</v>
      </c>
      <c r="D144" s="6">
        <v>209000</v>
      </c>
      <c r="E144" s="6">
        <v>14335</v>
      </c>
      <c r="F144" s="6">
        <v>0</v>
      </c>
      <c r="G144" s="6">
        <v>0</v>
      </c>
      <c r="H144" s="7">
        <v>916564</v>
      </c>
      <c r="J144" s="7">
        <v>912596</v>
      </c>
      <c r="K144" s="7">
        <v>3968</v>
      </c>
      <c r="L144" s="7">
        <v>0</v>
      </c>
    </row>
    <row r="145" spans="1:12">
      <c r="A145" s="4">
        <v>2006</v>
      </c>
      <c r="B145" s="4">
        <v>12</v>
      </c>
      <c r="C145" s="4" t="s">
        <v>8</v>
      </c>
      <c r="D145" s="6">
        <v>234000</v>
      </c>
      <c r="E145" s="6">
        <v>38800</v>
      </c>
      <c r="F145" s="6">
        <v>0</v>
      </c>
      <c r="G145" s="6">
        <v>0</v>
      </c>
      <c r="H145" s="7">
        <v>916564</v>
      </c>
      <c r="J145" s="7">
        <v>912596</v>
      </c>
      <c r="K145" s="7">
        <v>3968</v>
      </c>
      <c r="L145" s="7">
        <v>0</v>
      </c>
    </row>
    <row r="146" spans="1:12">
      <c r="A146" s="4">
        <v>2005</v>
      </c>
      <c r="B146" s="4">
        <v>12</v>
      </c>
      <c r="C146" s="4" t="s">
        <v>8</v>
      </c>
      <c r="D146" s="6">
        <v>218000</v>
      </c>
      <c r="E146" s="6">
        <v>22800</v>
      </c>
      <c r="F146" s="6">
        <v>3968</v>
      </c>
      <c r="G146" s="6">
        <v>3968</v>
      </c>
      <c r="H146" s="7">
        <v>894466</v>
      </c>
      <c r="J146" s="7">
        <v>890300</v>
      </c>
      <c r="K146" s="7">
        <v>4166</v>
      </c>
      <c r="L146" s="7">
        <v>0</v>
      </c>
    </row>
    <row r="147" spans="1:12">
      <c r="A147" s="4">
        <v>2004</v>
      </c>
      <c r="B147" s="4">
        <v>12</v>
      </c>
      <c r="C147" s="4" t="s">
        <v>8</v>
      </c>
      <c r="D147" s="6">
        <v>225368</v>
      </c>
      <c r="E147" s="6">
        <v>54882</v>
      </c>
      <c r="F147" s="6">
        <v>0</v>
      </c>
      <c r="G147" s="6">
        <v>0</v>
      </c>
      <c r="K147" s="7">
        <v>0</v>
      </c>
      <c r="L147" s="7">
        <v>0</v>
      </c>
    </row>
    <row r="148" spans="1:12">
      <c r="A148" s="4">
        <v>2003</v>
      </c>
      <c r="B148" s="4">
        <v>12</v>
      </c>
      <c r="C148" s="4" t="s">
        <v>8</v>
      </c>
      <c r="D148" s="6">
        <v>218687</v>
      </c>
      <c r="E148" s="6">
        <v>41697</v>
      </c>
      <c r="F148" s="6">
        <v>0</v>
      </c>
      <c r="G148" s="6">
        <v>0</v>
      </c>
      <c r="K148" s="7">
        <v>0</v>
      </c>
      <c r="L148" s="7">
        <v>0</v>
      </c>
    </row>
    <row r="149" spans="1:12">
      <c r="A149" s="4">
        <v>2002</v>
      </c>
      <c r="B149" s="4">
        <v>12</v>
      </c>
      <c r="C149" s="4" t="s">
        <v>8</v>
      </c>
      <c r="D149" s="6">
        <v>188873</v>
      </c>
      <c r="E149" s="6">
        <v>47907</v>
      </c>
      <c r="F149" s="6">
        <v>0</v>
      </c>
      <c r="G149" s="6">
        <v>0</v>
      </c>
      <c r="K149" s="7">
        <v>0</v>
      </c>
      <c r="L149" s="7">
        <v>0</v>
      </c>
    </row>
    <row r="150" spans="1:12">
      <c r="A150" s="4">
        <v>2001</v>
      </c>
      <c r="B150" s="4">
        <v>12</v>
      </c>
      <c r="C150" s="4" t="s">
        <v>8</v>
      </c>
      <c r="D150" s="6">
        <v>136893</v>
      </c>
      <c r="E150" s="6">
        <v>39244</v>
      </c>
      <c r="F150" s="6">
        <v>0</v>
      </c>
      <c r="G150" s="6">
        <v>0</v>
      </c>
      <c r="K150" s="7">
        <v>0</v>
      </c>
      <c r="L150" s="7">
        <v>0</v>
      </c>
    </row>
    <row r="151" spans="1:12">
      <c r="A151" s="4">
        <v>2000</v>
      </c>
      <c r="B151" s="4">
        <v>12</v>
      </c>
      <c r="C151" s="4" t="s">
        <v>8</v>
      </c>
      <c r="D151" s="6">
        <v>129330</v>
      </c>
      <c r="E151" s="6">
        <v>28212</v>
      </c>
      <c r="F151" s="6">
        <v>0</v>
      </c>
      <c r="G151" s="6">
        <v>0</v>
      </c>
      <c r="K151" s="7">
        <v>0</v>
      </c>
      <c r="L151" s="7">
        <v>0</v>
      </c>
    </row>
    <row r="152" spans="1:12">
      <c r="A152" s="4">
        <v>2024</v>
      </c>
      <c r="B152" s="4">
        <v>12</v>
      </c>
      <c r="C152" s="4" t="s">
        <v>9</v>
      </c>
      <c r="D152" s="6">
        <f>VLOOKUP($C152,'[1]T.II.A gr&amp;net iss nat curr '!$B$8:$P$38,5,FALSE)</f>
        <v>13404.825737265415</v>
      </c>
      <c r="E152" s="6">
        <f>VLOOKUP($C152,'[1]T.II.A gr&amp;net iss nat curr '!$B$8:$P$38,15,FALSE)</f>
        <v>-1943.6997319034854</v>
      </c>
      <c r="F152" s="6">
        <f>VLOOKUP($C152,'[1]T.II.B gr&amp;net iss foreign curr'!$B$8:$P$38,5,FALSE)</f>
        <v>1491.2868632707775</v>
      </c>
      <c r="G152" s="6">
        <f>VLOOKUP($C152,'[1]T.II.B gr&amp;net iss foreign curr'!$B$8:$P$38,15,FALSE)</f>
        <v>-8.7131367292224695</v>
      </c>
      <c r="H152" s="7">
        <f>VLOOKUP($C152,'[1]T.I.A Total debt outstanding'!C:K,5,FALSE)</f>
        <v>80143</v>
      </c>
      <c r="I152" s="7">
        <f>VLOOKUP($C152,'[1]T.I.A Total debt outstanding'!$C:$K,6,FALSE)</f>
        <v>77215</v>
      </c>
      <c r="J152" s="7">
        <f>VLOOKUP($C152,'[1]T.I.A Total debt outstanding'!$C:$K,7,FALSE)</f>
        <v>2928</v>
      </c>
      <c r="K152" s="7" t="str">
        <f>VLOOKUP($C152,'[1]T.I.A Total debt outstanding'!$C:$K,8,FALSE)</f>
        <v xml:space="preserve">                        -  </v>
      </c>
      <c r="L152" s="7" t="str">
        <f>VLOOKUP($C152,'[1]T.I.A Total debt outstanding'!$C:$K,9,FALSE)</f>
        <v xml:space="preserve">                        -  </v>
      </c>
    </row>
    <row r="153" spans="1:12">
      <c r="A153" s="4">
        <v>2023</v>
      </c>
      <c r="B153" s="4">
        <v>12</v>
      </c>
      <c r="C153" s="4" t="s">
        <v>9</v>
      </c>
      <c r="D153" s="6">
        <v>18979.189308859641</v>
      </c>
      <c r="E153" s="6">
        <v>3923.3050222061229</v>
      </c>
      <c r="F153" s="6">
        <v>1702.8270874424722</v>
      </c>
      <c r="G153" s="6">
        <v>0</v>
      </c>
      <c r="H153" s="7">
        <v>83351.983791544233</v>
      </c>
      <c r="I153" s="7">
        <v>80125.857048933976</v>
      </c>
      <c r="J153" s="7">
        <v>3226.126742610259</v>
      </c>
      <c r="K153" s="7">
        <v>0</v>
      </c>
      <c r="L153" s="7">
        <v>0</v>
      </c>
    </row>
    <row r="154" spans="1:12">
      <c r="A154" s="4">
        <v>2022</v>
      </c>
      <c r="B154" s="4">
        <v>12</v>
      </c>
      <c r="C154" s="4" t="s">
        <v>9</v>
      </c>
      <c r="D154" s="6">
        <v>10674</v>
      </c>
      <c r="E154" s="6">
        <v>-9.4369999999999994</v>
      </c>
      <c r="F154" s="6">
        <v>2107</v>
      </c>
      <c r="G154" s="6">
        <v>-853</v>
      </c>
      <c r="H154" s="7">
        <v>86724</v>
      </c>
      <c r="I154" s="7">
        <v>84617</v>
      </c>
      <c r="J154" s="7">
        <v>2107</v>
      </c>
      <c r="K154" s="7">
        <v>0</v>
      </c>
      <c r="L154" s="7">
        <v>0</v>
      </c>
    </row>
    <row r="155" spans="1:12">
      <c r="A155" s="4">
        <v>2021</v>
      </c>
      <c r="B155" s="4">
        <v>12</v>
      </c>
      <c r="C155" s="4" t="s">
        <v>9</v>
      </c>
      <c r="D155" s="6">
        <v>26253</v>
      </c>
      <c r="E155" s="6">
        <v>-2649</v>
      </c>
      <c r="F155" s="6">
        <v>1268</v>
      </c>
      <c r="G155" s="6">
        <v>-8080</v>
      </c>
      <c r="H155" s="7">
        <v>97711</v>
      </c>
      <c r="I155" s="7">
        <v>94751</v>
      </c>
      <c r="J155" s="7">
        <v>2960</v>
      </c>
      <c r="K155" s="7">
        <v>0</v>
      </c>
      <c r="L155" s="7">
        <v>0</v>
      </c>
    </row>
    <row r="156" spans="1:12">
      <c r="A156" s="4">
        <v>2020</v>
      </c>
      <c r="B156" s="4">
        <v>12</v>
      </c>
      <c r="C156" s="4" t="s">
        <v>9</v>
      </c>
      <c r="D156" s="6">
        <v>31694</v>
      </c>
      <c r="E156" s="6">
        <v>15774</v>
      </c>
      <c r="F156" s="6">
        <v>11041</v>
      </c>
      <c r="G156" s="6">
        <v>11041</v>
      </c>
      <c r="H156" s="7">
        <v>108450</v>
      </c>
      <c r="I156" s="7">
        <v>97410</v>
      </c>
      <c r="J156" s="7">
        <v>11040</v>
      </c>
      <c r="K156" s="7">
        <v>0</v>
      </c>
      <c r="L156" s="7">
        <v>0</v>
      </c>
    </row>
    <row r="157" spans="1:12">
      <c r="A157" s="4">
        <v>2019</v>
      </c>
      <c r="B157" s="4">
        <v>12</v>
      </c>
      <c r="C157" s="4" t="s">
        <v>9</v>
      </c>
      <c r="D157" s="6">
        <v>15783</v>
      </c>
      <c r="E157" s="6">
        <v>-480</v>
      </c>
      <c r="F157" s="6">
        <v>0</v>
      </c>
      <c r="G157" s="6">
        <v>0</v>
      </c>
      <c r="H157" s="7">
        <v>81949.131564855343</v>
      </c>
      <c r="I157" s="7">
        <v>81949.131564855343</v>
      </c>
      <c r="J157" s="7">
        <v>0</v>
      </c>
      <c r="K157" s="7">
        <v>0</v>
      </c>
      <c r="L157" s="7">
        <v>0</v>
      </c>
    </row>
    <row r="158" spans="1:12">
      <c r="A158" s="4">
        <v>2018</v>
      </c>
      <c r="B158" s="4">
        <v>12</v>
      </c>
      <c r="C158" s="4" t="s">
        <v>9</v>
      </c>
      <c r="D158" s="6">
        <v>15216</v>
      </c>
      <c r="E158" s="6">
        <v>-3418</v>
      </c>
      <c r="F158" s="6">
        <v>0</v>
      </c>
      <c r="G158" s="6">
        <v>0</v>
      </c>
      <c r="H158" s="7">
        <v>82876.207718988124</v>
      </c>
      <c r="I158" s="7">
        <v>82876.207718988124</v>
      </c>
      <c r="J158" s="7">
        <v>0</v>
      </c>
      <c r="K158" s="7">
        <v>0</v>
      </c>
      <c r="L158" s="7">
        <v>0</v>
      </c>
    </row>
    <row r="159" spans="1:12">
      <c r="A159" s="4">
        <v>2017</v>
      </c>
      <c r="B159" s="4">
        <v>12</v>
      </c>
      <c r="C159" s="4" t="s">
        <v>9</v>
      </c>
      <c r="D159" s="6">
        <v>16745</v>
      </c>
      <c r="E159" s="6">
        <v>301</v>
      </c>
      <c r="F159" s="6">
        <v>0</v>
      </c>
      <c r="G159" s="6">
        <v>-1415</v>
      </c>
      <c r="H159" s="7">
        <v>86233</v>
      </c>
      <c r="I159" s="7">
        <v>86233</v>
      </c>
      <c r="J159" s="7">
        <v>0</v>
      </c>
      <c r="K159" s="7">
        <v>0</v>
      </c>
      <c r="L159" s="7">
        <v>0</v>
      </c>
    </row>
    <row r="160" spans="1:12">
      <c r="A160" s="4">
        <v>2016</v>
      </c>
      <c r="B160" s="4">
        <v>12</v>
      </c>
      <c r="C160" s="4" t="s">
        <v>9</v>
      </c>
      <c r="D160" s="6">
        <v>14647</v>
      </c>
      <c r="E160" s="6">
        <v>-135</v>
      </c>
      <c r="F160" s="6">
        <v>0</v>
      </c>
      <c r="G160" s="6">
        <v>-2883</v>
      </c>
      <c r="H160" s="7">
        <v>86419</v>
      </c>
      <c r="I160" s="7">
        <v>84996</v>
      </c>
      <c r="J160" s="7">
        <v>0</v>
      </c>
      <c r="K160" s="7">
        <v>1423</v>
      </c>
      <c r="L160" s="7">
        <v>0</v>
      </c>
    </row>
    <row r="161" spans="1:12">
      <c r="A161" s="4">
        <v>2015</v>
      </c>
      <c r="B161" s="4">
        <v>12</v>
      </c>
      <c r="C161" s="4" t="s">
        <v>9</v>
      </c>
      <c r="D161" s="6">
        <v>9926.968174204354</v>
      </c>
      <c r="E161" s="6">
        <v>-3143.8236679825804</v>
      </c>
      <c r="F161" s="6">
        <v>0</v>
      </c>
      <c r="G161" s="6">
        <v>-3445.9237560161041</v>
      </c>
      <c r="H161" s="7">
        <v>91054</v>
      </c>
      <c r="I161" s="7">
        <v>86596</v>
      </c>
      <c r="J161" s="7">
        <v>3782</v>
      </c>
      <c r="K161" s="7">
        <v>676</v>
      </c>
      <c r="L161" s="7">
        <v>0</v>
      </c>
    </row>
    <row r="162" spans="1:12">
      <c r="A162" s="4">
        <v>2014</v>
      </c>
      <c r="B162" s="4">
        <v>12</v>
      </c>
      <c r="C162" s="4" t="s">
        <v>9</v>
      </c>
      <c r="D162" s="6">
        <v>16888.656566131522</v>
      </c>
      <c r="E162" s="6">
        <v>4207.7470313696513</v>
      </c>
      <c r="F162" s="6">
        <v>1583.7757298313966</v>
      </c>
      <c r="G162" s="6">
        <v>-2004.1639708470477</v>
      </c>
      <c r="H162" s="7">
        <v>102239.50745563243</v>
      </c>
      <c r="I162" s="7">
        <v>93803.991592396036</v>
      </c>
      <c r="J162" s="7">
        <v>7148.1624988244776</v>
      </c>
      <c r="K162" s="7">
        <v>776.29000725465164</v>
      </c>
      <c r="L162" s="7">
        <v>0</v>
      </c>
    </row>
    <row r="163" spans="1:12">
      <c r="A163" s="4">
        <v>2013</v>
      </c>
      <c r="B163" s="4">
        <v>12</v>
      </c>
      <c r="C163" s="4" t="s">
        <v>9</v>
      </c>
      <c r="D163" s="6">
        <v>14786.655839019746</v>
      </c>
      <c r="E163" s="6">
        <v>-605.21298540077487</v>
      </c>
      <c r="F163" s="6">
        <v>1492.6278677623907</v>
      </c>
      <c r="G163" s="6">
        <v>-1696.4855804163931</v>
      </c>
      <c r="H163" s="7">
        <v>99219.064646146435</v>
      </c>
      <c r="I163" s="7">
        <v>89042.746887241432</v>
      </c>
      <c r="J163" s="7">
        <v>9342.618518493693</v>
      </c>
      <c r="K163" s="7">
        <v>833.69924054535954</v>
      </c>
      <c r="L163" s="7">
        <v>0</v>
      </c>
    </row>
    <row r="164" spans="1:12">
      <c r="A164" s="4">
        <v>2012</v>
      </c>
      <c r="B164" s="4">
        <v>12</v>
      </c>
      <c r="C164" s="4" t="s">
        <v>9</v>
      </c>
      <c r="D164" s="6">
        <v>18204</v>
      </c>
      <c r="E164" s="6">
        <v>3335</v>
      </c>
      <c r="F164" s="6">
        <v>1737</v>
      </c>
      <c r="G164" s="6">
        <v>-2899</v>
      </c>
      <c r="H164" s="7">
        <v>101246.95450018783</v>
      </c>
      <c r="I164" s="7">
        <v>89157.473598847326</v>
      </c>
      <c r="J164" s="7">
        <v>11044.26112704751</v>
      </c>
      <c r="K164" s="7">
        <v>1045.2197742929902</v>
      </c>
      <c r="L164" s="7">
        <v>0</v>
      </c>
    </row>
    <row r="165" spans="1:12">
      <c r="A165" s="4">
        <v>2011</v>
      </c>
      <c r="B165" s="4">
        <v>12</v>
      </c>
      <c r="C165" s="4" t="s">
        <v>9</v>
      </c>
      <c r="D165" s="6">
        <v>22131.367292225201</v>
      </c>
      <c r="E165" s="6">
        <v>9196.1475343681905</v>
      </c>
      <c r="F165" s="6">
        <v>6628.6842780662337</v>
      </c>
      <c r="G165" s="6">
        <v>-391.83772295606792</v>
      </c>
      <c r="H165" s="7">
        <v>101926.9049238654</v>
      </c>
      <c r="I165" s="7">
        <v>86885.911596943857</v>
      </c>
      <c r="J165" s="7">
        <v>13836.193841435528</v>
      </c>
      <c r="K165" s="7">
        <v>1204.7994854859971</v>
      </c>
      <c r="L165" s="7">
        <v>1.4551915228366852E-11</v>
      </c>
    </row>
    <row r="166" spans="1:12">
      <c r="A166" s="4">
        <v>2010</v>
      </c>
      <c r="B166" s="4">
        <v>12</v>
      </c>
      <c r="C166" s="4" t="s">
        <v>9</v>
      </c>
      <c r="D166" s="6">
        <v>18516.756032171583</v>
      </c>
      <c r="E166" s="6">
        <v>10219.333547971666</v>
      </c>
      <c r="F166" s="6">
        <v>2113.0741575445372</v>
      </c>
      <c r="G166" s="6">
        <v>-3334.5406739643695</v>
      </c>
      <c r="H166" s="7">
        <v>92646.648793565677</v>
      </c>
      <c r="I166" s="7">
        <v>77267.158176943703</v>
      </c>
      <c r="J166" s="7">
        <v>14049.731903485255</v>
      </c>
      <c r="K166" s="7">
        <v>1327.2117962466489</v>
      </c>
      <c r="L166" s="7">
        <v>2.4128686327077746</v>
      </c>
    </row>
    <row r="167" spans="1:12">
      <c r="A167" s="4">
        <v>2009</v>
      </c>
      <c r="B167" s="4">
        <v>6</v>
      </c>
      <c r="C167" s="4" t="s">
        <v>9</v>
      </c>
      <c r="D167" s="6">
        <v>15106.568364611259</v>
      </c>
      <c r="E167" s="6">
        <v>7454.6798360545581</v>
      </c>
      <c r="F167" s="6">
        <v>11435.409527648995</v>
      </c>
      <c r="G167" s="6">
        <v>872.94228314183965</v>
      </c>
      <c r="H167" s="7">
        <v>83762</v>
      </c>
      <c r="I167" s="7">
        <v>61180</v>
      </c>
      <c r="J167" s="7">
        <v>20128</v>
      </c>
      <c r="K167" s="7">
        <v>2454</v>
      </c>
      <c r="L167" s="7">
        <v>0</v>
      </c>
    </row>
    <row r="168" spans="1:12">
      <c r="A168" s="4">
        <v>2008</v>
      </c>
      <c r="B168" s="4">
        <v>12</v>
      </c>
      <c r="C168" s="4" t="s">
        <v>9</v>
      </c>
      <c r="D168" s="6">
        <v>15355.898123324398</v>
      </c>
      <c r="E168" s="6">
        <v>3814.323678629909</v>
      </c>
      <c r="F168" s="6">
        <v>11219.203822510939</v>
      </c>
      <c r="G168" s="6">
        <v>8650.3100421442577</v>
      </c>
      <c r="H168" s="7">
        <v>75500</v>
      </c>
      <c r="I168" s="7">
        <v>57642</v>
      </c>
      <c r="J168" s="7">
        <v>16524</v>
      </c>
      <c r="K168" s="7">
        <v>1334</v>
      </c>
    </row>
    <row r="169" spans="1:12">
      <c r="A169" s="4">
        <v>2007</v>
      </c>
      <c r="B169" s="4">
        <v>12</v>
      </c>
      <c r="C169" s="4" t="s">
        <v>9</v>
      </c>
      <c r="D169" s="6">
        <v>5401.4745308310994</v>
      </c>
      <c r="E169" s="6">
        <v>-6552.584287745085</v>
      </c>
      <c r="F169" s="6">
        <v>0</v>
      </c>
      <c r="G169" s="6">
        <v>-1499.4769734195211</v>
      </c>
      <c r="H169" s="7">
        <v>63123</v>
      </c>
      <c r="I169" s="7">
        <v>53917</v>
      </c>
      <c r="J169" s="7">
        <v>8280</v>
      </c>
      <c r="K169" s="7">
        <v>923</v>
      </c>
      <c r="L169" s="7">
        <v>3</v>
      </c>
    </row>
    <row r="170" spans="1:12">
      <c r="A170" s="4">
        <v>2006</v>
      </c>
      <c r="B170" s="4">
        <v>12</v>
      </c>
      <c r="C170" s="4" t="s">
        <v>9</v>
      </c>
      <c r="D170" s="6">
        <v>9959.7855227882046</v>
      </c>
      <c r="E170" s="6">
        <v>-8394.3133047210285</v>
      </c>
      <c r="F170" s="6">
        <v>0</v>
      </c>
      <c r="G170" s="6">
        <v>-872</v>
      </c>
      <c r="H170" s="7">
        <v>71595</v>
      </c>
      <c r="I170" s="7">
        <v>60896</v>
      </c>
      <c r="J170" s="7">
        <v>10081</v>
      </c>
      <c r="K170" s="7">
        <v>615</v>
      </c>
      <c r="L170" s="7">
        <v>3</v>
      </c>
    </row>
    <row r="171" spans="1:12">
      <c r="A171" s="4">
        <v>2005</v>
      </c>
      <c r="B171" s="4">
        <v>12</v>
      </c>
      <c r="C171" s="4" t="s">
        <v>9</v>
      </c>
      <c r="D171" s="6">
        <v>13209.383378016086</v>
      </c>
      <c r="E171" s="6">
        <v>-11615.709402855036</v>
      </c>
      <c r="F171" s="6">
        <v>1785.7393651900009</v>
      </c>
      <c r="G171" s="6">
        <v>546.4</v>
      </c>
      <c r="H171" s="7">
        <v>81430.187810282572</v>
      </c>
      <c r="I171" s="7">
        <v>69229</v>
      </c>
      <c r="J171" s="7">
        <v>11813.698086187254</v>
      </c>
      <c r="K171" s="7">
        <v>377.4897240953174</v>
      </c>
      <c r="L171" s="7">
        <v>5</v>
      </c>
    </row>
    <row r="172" spans="1:12">
      <c r="A172" s="4">
        <v>2004</v>
      </c>
      <c r="B172" s="4">
        <v>12</v>
      </c>
      <c r="C172" s="4" t="s">
        <v>9</v>
      </c>
      <c r="D172" s="6">
        <v>21935.924932975871</v>
      </c>
      <c r="E172" s="6">
        <v>-789.31447547088646</v>
      </c>
      <c r="F172" s="6">
        <v>2163</v>
      </c>
      <c r="G172" s="6">
        <v>-13.4</v>
      </c>
    </row>
    <row r="173" spans="1:12">
      <c r="A173" s="4">
        <v>2003</v>
      </c>
      <c r="B173" s="4">
        <v>12</v>
      </c>
      <c r="C173" s="4" t="s">
        <v>9</v>
      </c>
      <c r="D173" s="6">
        <v>20870.911528150133</v>
      </c>
      <c r="E173" s="6">
        <v>-1875.1846976331838</v>
      </c>
      <c r="F173" s="6">
        <v>2281</v>
      </c>
      <c r="G173" s="6">
        <v>13.4</v>
      </c>
    </row>
    <row r="174" spans="1:12">
      <c r="A174" s="4">
        <v>2002</v>
      </c>
      <c r="B174" s="4">
        <v>12</v>
      </c>
      <c r="C174" s="4" t="s">
        <v>9</v>
      </c>
      <c r="D174" s="6">
        <v>23439.41018766756</v>
      </c>
      <c r="E174" s="6">
        <v>3411.2306884150698</v>
      </c>
      <c r="F174" s="6">
        <v>2850</v>
      </c>
      <c r="G174" s="6">
        <v>-13.4</v>
      </c>
    </row>
    <row r="175" spans="1:12">
      <c r="A175" s="4">
        <v>2001</v>
      </c>
      <c r="B175" s="4">
        <v>12</v>
      </c>
      <c r="C175" s="4" t="s">
        <v>9</v>
      </c>
      <c r="D175" s="6">
        <v>16590.884718498659</v>
      </c>
      <c r="E175" s="6">
        <v>-1103.8637922455182</v>
      </c>
      <c r="F175" s="6">
        <v>2279</v>
      </c>
      <c r="G175" s="6">
        <v>-134</v>
      </c>
    </row>
    <row r="176" spans="1:12">
      <c r="A176" s="4">
        <v>2000</v>
      </c>
      <c r="B176" s="4">
        <v>12</v>
      </c>
      <c r="C176" s="4" t="s">
        <v>9</v>
      </c>
      <c r="D176" s="6">
        <v>14001.742627345844</v>
      </c>
      <c r="E176" s="6">
        <v>-3294.0735083276386</v>
      </c>
      <c r="F176" s="6">
        <v>1846</v>
      </c>
      <c r="G176" s="6">
        <v>-697.1</v>
      </c>
    </row>
    <row r="177" spans="1:12">
      <c r="A177" s="4">
        <v>2024</v>
      </c>
      <c r="B177" s="4">
        <v>12</v>
      </c>
      <c r="C177" s="4" t="s">
        <v>10</v>
      </c>
      <c r="D177" s="6">
        <f>VLOOKUP($C177,'[1]T.II.A gr&amp;net iss nat curr '!$B$8:$P$38,5,FALSE)</f>
        <v>3984</v>
      </c>
      <c r="E177" s="6">
        <f>VLOOKUP($C177,'[1]T.II.A gr&amp;net iss nat curr '!$B$8:$P$38,15,FALSE)</f>
        <v>1663</v>
      </c>
      <c r="F177" s="6">
        <f>VLOOKUP($C177,'[1]T.II.B gr&amp;net iss foreign curr'!$B$8:$P$38,5,FALSE)</f>
        <v>0</v>
      </c>
      <c r="G177" s="6">
        <f>VLOOKUP($C177,'[1]T.II.B gr&amp;net iss foreign curr'!$B$8:$P$38,15,FALSE)</f>
        <v>0</v>
      </c>
      <c r="H177" s="7">
        <f>VLOOKUP($C177,'[1]T.I.A Total debt outstanding'!C:K,5,FALSE)</f>
        <v>5184</v>
      </c>
      <c r="I177" s="7">
        <f>VLOOKUP($C177,'[1]T.I.A Total debt outstanding'!$C:$K,6,FALSE)</f>
        <v>0</v>
      </c>
      <c r="J177" s="7">
        <f>VLOOKUP($C177,'[1]T.I.A Total debt outstanding'!$C:$K,7,FALSE)</f>
        <v>5184</v>
      </c>
      <c r="K177" s="7">
        <f>VLOOKUP($C177,'[1]T.I.A Total debt outstanding'!$C:$K,8,FALSE)</f>
        <v>0</v>
      </c>
      <c r="L177" s="7">
        <f>VLOOKUP($C177,'[1]T.I.A Total debt outstanding'!$C:$K,9,FALSE)</f>
        <v>0</v>
      </c>
    </row>
    <row r="178" spans="1:12">
      <c r="A178" s="4">
        <v>2023</v>
      </c>
      <c r="B178" s="4">
        <v>12</v>
      </c>
      <c r="C178" s="4" t="s">
        <v>10</v>
      </c>
      <c r="D178" s="6">
        <v>1326</v>
      </c>
      <c r="E178" s="6">
        <v>671</v>
      </c>
      <c r="F178" s="6">
        <v>0</v>
      </c>
      <c r="G178" s="6">
        <v>0</v>
      </c>
      <c r="H178" s="7">
        <v>3521</v>
      </c>
      <c r="J178" s="7">
        <v>3521</v>
      </c>
      <c r="K178" s="7">
        <v>0</v>
      </c>
      <c r="L178" s="7">
        <v>0</v>
      </c>
    </row>
    <row r="179" spans="1:12">
      <c r="A179" s="4">
        <v>2022</v>
      </c>
      <c r="B179" s="4">
        <v>12</v>
      </c>
      <c r="C179" s="4" t="s">
        <v>10</v>
      </c>
      <c r="D179" s="6">
        <v>1500</v>
      </c>
      <c r="E179" s="6">
        <v>950</v>
      </c>
      <c r="F179" s="6">
        <v>0</v>
      </c>
      <c r="G179" s="6">
        <v>0</v>
      </c>
      <c r="H179" s="7">
        <v>2850</v>
      </c>
      <c r="J179" s="7">
        <v>2850</v>
      </c>
      <c r="K179" s="7">
        <v>0</v>
      </c>
      <c r="L179" s="7">
        <v>0</v>
      </c>
    </row>
    <row r="180" spans="1:12">
      <c r="A180" s="4">
        <v>2021</v>
      </c>
      <c r="B180" s="4">
        <v>12</v>
      </c>
      <c r="C180" s="4" t="s">
        <v>10</v>
      </c>
      <c r="D180" s="6">
        <v>400</v>
      </c>
      <c r="E180" s="6">
        <v>-25</v>
      </c>
      <c r="F180" s="6">
        <v>0</v>
      </c>
      <c r="G180" s="6">
        <v>0</v>
      </c>
      <c r="H180" s="7">
        <v>1900</v>
      </c>
      <c r="J180" s="7">
        <v>1900</v>
      </c>
      <c r="K180" s="7">
        <v>0</v>
      </c>
      <c r="L180" s="7">
        <v>0</v>
      </c>
    </row>
    <row r="181" spans="1:12">
      <c r="A181" s="4">
        <v>2020</v>
      </c>
      <c r="B181" s="4">
        <v>12</v>
      </c>
      <c r="C181" s="4" t="s">
        <v>10</v>
      </c>
      <c r="D181" s="6">
        <v>2075</v>
      </c>
      <c r="E181" s="6">
        <v>1825</v>
      </c>
      <c r="F181" s="6">
        <v>0</v>
      </c>
      <c r="G181" s="6">
        <v>0</v>
      </c>
      <c r="H181" s="7">
        <v>1925</v>
      </c>
      <c r="J181" s="7">
        <v>1925</v>
      </c>
      <c r="K181" s="7">
        <v>0</v>
      </c>
      <c r="L181" s="7">
        <v>0</v>
      </c>
    </row>
    <row r="182" spans="1:12">
      <c r="A182" s="4">
        <v>2019</v>
      </c>
      <c r="B182" s="4">
        <v>12</v>
      </c>
      <c r="C182" s="4" t="s">
        <v>10</v>
      </c>
      <c r="D182" s="6">
        <v>200</v>
      </c>
      <c r="E182" s="6">
        <v>100</v>
      </c>
      <c r="F182" s="6">
        <v>0</v>
      </c>
      <c r="G182" s="6">
        <v>0</v>
      </c>
      <c r="H182" s="7">
        <v>100</v>
      </c>
      <c r="J182" s="7">
        <v>100</v>
      </c>
      <c r="K182" s="7">
        <v>0</v>
      </c>
      <c r="L182" s="7">
        <v>0</v>
      </c>
    </row>
    <row r="183" spans="1:12">
      <c r="A183" s="4">
        <v>2018</v>
      </c>
      <c r="B183" s="4">
        <v>12</v>
      </c>
      <c r="C183" s="4" t="s">
        <v>10</v>
      </c>
      <c r="D183" s="6">
        <v>0</v>
      </c>
      <c r="E183" s="6">
        <v>0</v>
      </c>
      <c r="F183" s="6">
        <v>0</v>
      </c>
      <c r="G183" s="6">
        <v>0</v>
      </c>
      <c r="H183" s="7">
        <v>0</v>
      </c>
      <c r="J183" s="7">
        <v>0</v>
      </c>
      <c r="K183" s="7">
        <v>0</v>
      </c>
      <c r="L183" s="7">
        <v>0</v>
      </c>
    </row>
    <row r="184" spans="1:12">
      <c r="A184" s="4">
        <v>2017</v>
      </c>
      <c r="B184" s="4">
        <v>12</v>
      </c>
      <c r="C184" s="4" t="s">
        <v>10</v>
      </c>
      <c r="D184" s="6">
        <v>0</v>
      </c>
      <c r="E184" s="6">
        <v>0</v>
      </c>
      <c r="F184" s="6">
        <v>0</v>
      </c>
      <c r="G184" s="6">
        <v>0</v>
      </c>
      <c r="H184" s="7">
        <v>0</v>
      </c>
      <c r="J184" s="7">
        <v>0</v>
      </c>
      <c r="K184" s="7">
        <v>0</v>
      </c>
      <c r="L184" s="7">
        <v>0</v>
      </c>
    </row>
    <row r="185" spans="1:12">
      <c r="A185" s="4">
        <v>2016</v>
      </c>
      <c r="B185" s="4">
        <v>12</v>
      </c>
      <c r="C185" s="4" t="s">
        <v>10</v>
      </c>
      <c r="D185" s="6">
        <v>0</v>
      </c>
      <c r="E185" s="6">
        <v>0</v>
      </c>
      <c r="F185" s="6">
        <v>0</v>
      </c>
      <c r="G185" s="6">
        <v>0</v>
      </c>
      <c r="H185" s="7">
        <v>0</v>
      </c>
      <c r="J185" s="7">
        <v>0</v>
      </c>
      <c r="K185" s="7">
        <v>0</v>
      </c>
      <c r="L185" s="7">
        <v>0</v>
      </c>
    </row>
    <row r="186" spans="1:12">
      <c r="A186" s="4">
        <v>2015</v>
      </c>
      <c r="B186" s="4">
        <v>12</v>
      </c>
      <c r="C186" s="4" t="s">
        <v>10</v>
      </c>
      <c r="D186" s="6">
        <v>0</v>
      </c>
      <c r="E186" s="6">
        <v>0</v>
      </c>
      <c r="F186" s="6">
        <v>0</v>
      </c>
      <c r="G186" s="6">
        <v>0</v>
      </c>
      <c r="H186" s="7">
        <v>0</v>
      </c>
      <c r="J186" s="7">
        <v>0</v>
      </c>
      <c r="K186" s="7">
        <v>0</v>
      </c>
      <c r="L186" s="7">
        <v>0</v>
      </c>
    </row>
    <row r="187" spans="1:12">
      <c r="A187" s="4">
        <v>2014</v>
      </c>
      <c r="B187" s="4">
        <v>12</v>
      </c>
      <c r="C187" s="4" t="s">
        <v>10</v>
      </c>
      <c r="D187" s="6">
        <v>0</v>
      </c>
      <c r="E187" s="6">
        <v>0</v>
      </c>
      <c r="F187" s="6">
        <v>0</v>
      </c>
      <c r="G187" s="6">
        <v>0</v>
      </c>
      <c r="H187" s="7">
        <v>0</v>
      </c>
      <c r="J187" s="7">
        <v>0</v>
      </c>
      <c r="K187" s="7">
        <v>0</v>
      </c>
      <c r="L187" s="7">
        <v>0</v>
      </c>
    </row>
    <row r="188" spans="1:12">
      <c r="A188" s="4">
        <v>2013</v>
      </c>
      <c r="B188" s="4">
        <v>12</v>
      </c>
      <c r="C188" s="4" t="s">
        <v>10</v>
      </c>
      <c r="D188" s="6">
        <v>0</v>
      </c>
      <c r="E188" s="6">
        <v>0</v>
      </c>
      <c r="F188" s="6">
        <v>0</v>
      </c>
      <c r="G188" s="6">
        <v>0</v>
      </c>
      <c r="H188" s="7">
        <v>0</v>
      </c>
      <c r="J188" s="7">
        <v>0</v>
      </c>
      <c r="K188" s="7">
        <v>0</v>
      </c>
      <c r="L188" s="7">
        <v>0</v>
      </c>
    </row>
    <row r="189" spans="1:12">
      <c r="A189" s="4">
        <v>2012</v>
      </c>
      <c r="B189" s="4">
        <v>12</v>
      </c>
      <c r="C189" s="4" t="s">
        <v>10</v>
      </c>
      <c r="D189" s="6">
        <v>0</v>
      </c>
      <c r="E189" s="6">
        <v>0</v>
      </c>
      <c r="F189" s="6">
        <v>0</v>
      </c>
      <c r="G189" s="6">
        <v>0</v>
      </c>
      <c r="H189" s="7">
        <v>0</v>
      </c>
      <c r="J189" s="7">
        <v>0</v>
      </c>
      <c r="K189" s="7">
        <v>0</v>
      </c>
      <c r="L189" s="7">
        <v>0</v>
      </c>
    </row>
    <row r="190" spans="1:12">
      <c r="A190" s="4">
        <v>2011</v>
      </c>
      <c r="B190" s="4">
        <v>12</v>
      </c>
      <c r="C190" s="4" t="s">
        <v>10</v>
      </c>
      <c r="D190" s="6">
        <v>0</v>
      </c>
      <c r="E190" s="6">
        <v>0</v>
      </c>
      <c r="F190" s="6">
        <v>0</v>
      </c>
      <c r="G190" s="6">
        <v>0</v>
      </c>
      <c r="H190" s="7">
        <v>0</v>
      </c>
      <c r="J190" s="7">
        <v>0</v>
      </c>
      <c r="K190" s="7">
        <v>0</v>
      </c>
      <c r="L190" s="7">
        <v>0</v>
      </c>
    </row>
    <row r="191" spans="1:12">
      <c r="A191" s="4">
        <v>2010</v>
      </c>
      <c r="B191" s="4">
        <v>12</v>
      </c>
      <c r="C191" s="4" t="s">
        <v>10</v>
      </c>
      <c r="D191" s="6">
        <v>0</v>
      </c>
      <c r="E191" s="6">
        <v>0</v>
      </c>
      <c r="F191" s="6">
        <v>0</v>
      </c>
      <c r="G191" s="6">
        <v>0</v>
      </c>
      <c r="H191" s="7">
        <v>0</v>
      </c>
      <c r="J191" s="7">
        <v>0</v>
      </c>
      <c r="K191" s="7">
        <v>0</v>
      </c>
      <c r="L191" s="7">
        <v>0</v>
      </c>
    </row>
    <row r="192" spans="1:12">
      <c r="A192" s="4">
        <v>2009</v>
      </c>
      <c r="B192" s="4">
        <v>6</v>
      </c>
      <c r="C192" s="4" t="s">
        <v>10</v>
      </c>
      <c r="D192" s="6">
        <v>0</v>
      </c>
      <c r="E192" s="6">
        <v>0</v>
      </c>
      <c r="F192" s="6">
        <v>0</v>
      </c>
      <c r="G192" s="6">
        <v>0</v>
      </c>
      <c r="H192" s="7">
        <v>0</v>
      </c>
      <c r="I192" s="7">
        <v>0</v>
      </c>
      <c r="J192" s="7">
        <v>0</v>
      </c>
      <c r="K192" s="7">
        <v>0</v>
      </c>
      <c r="L192" s="7">
        <v>0</v>
      </c>
    </row>
    <row r="193" spans="1:12">
      <c r="A193" s="4">
        <v>2008</v>
      </c>
      <c r="B193" s="4">
        <v>12</v>
      </c>
      <c r="C193" s="4" t="s">
        <v>10</v>
      </c>
      <c r="D193" s="6">
        <v>0</v>
      </c>
      <c r="E193" s="6">
        <v>0</v>
      </c>
      <c r="F193" s="6">
        <v>0</v>
      </c>
      <c r="G193" s="6">
        <v>0</v>
      </c>
      <c r="H193" s="7">
        <v>0</v>
      </c>
      <c r="I193" s="7">
        <v>0</v>
      </c>
      <c r="J193" s="7">
        <v>0</v>
      </c>
      <c r="K193" s="7">
        <v>0</v>
      </c>
      <c r="L193" s="7">
        <v>0</v>
      </c>
    </row>
    <row r="194" spans="1:12">
      <c r="A194" s="4">
        <v>2007</v>
      </c>
      <c r="B194" s="4">
        <v>12</v>
      </c>
      <c r="C194" s="4" t="s">
        <v>10</v>
      </c>
      <c r="D194" s="6">
        <v>0</v>
      </c>
      <c r="E194" s="6">
        <v>0</v>
      </c>
      <c r="F194" s="6">
        <v>0</v>
      </c>
      <c r="G194" s="6">
        <v>0</v>
      </c>
      <c r="H194" s="7">
        <v>0</v>
      </c>
      <c r="I194" s="7">
        <v>0</v>
      </c>
      <c r="J194" s="7">
        <v>0</v>
      </c>
      <c r="K194" s="7">
        <v>0</v>
      </c>
      <c r="L194" s="7">
        <v>0</v>
      </c>
    </row>
    <row r="195" spans="1:12">
      <c r="A195" s="4">
        <v>2006</v>
      </c>
      <c r="B195" s="4">
        <v>12</v>
      </c>
      <c r="C195" s="4" t="s">
        <v>10</v>
      </c>
      <c r="D195" s="6">
        <v>0</v>
      </c>
      <c r="E195" s="6">
        <v>0</v>
      </c>
      <c r="F195" s="6">
        <v>0</v>
      </c>
      <c r="G195" s="6">
        <v>0</v>
      </c>
      <c r="H195" s="7">
        <v>100</v>
      </c>
      <c r="I195" s="7">
        <v>0</v>
      </c>
      <c r="J195" s="7">
        <v>100</v>
      </c>
      <c r="K195" s="7">
        <v>0</v>
      </c>
      <c r="L195" s="7">
        <v>0</v>
      </c>
    </row>
    <row r="196" spans="1:12">
      <c r="A196" s="4">
        <v>2005</v>
      </c>
      <c r="B196" s="4">
        <v>12</v>
      </c>
      <c r="C196" s="4" t="s">
        <v>10</v>
      </c>
      <c r="D196" s="6">
        <v>0</v>
      </c>
      <c r="E196" s="6">
        <v>0</v>
      </c>
      <c r="F196" s="6">
        <v>0</v>
      </c>
      <c r="G196" s="6">
        <v>0</v>
      </c>
      <c r="H196" s="7">
        <v>100</v>
      </c>
      <c r="I196" s="7">
        <v>0</v>
      </c>
      <c r="J196" s="7">
        <v>100</v>
      </c>
      <c r="K196" s="7">
        <v>0</v>
      </c>
      <c r="L196" s="7">
        <v>0</v>
      </c>
    </row>
    <row r="197" spans="1:12">
      <c r="A197" s="4">
        <v>2004</v>
      </c>
      <c r="B197" s="4">
        <v>12</v>
      </c>
      <c r="C197" s="4" t="s">
        <v>10</v>
      </c>
      <c r="D197" s="6">
        <v>0</v>
      </c>
      <c r="E197" s="6">
        <v>-7.7</v>
      </c>
      <c r="F197" s="6">
        <v>0</v>
      </c>
      <c r="G197" s="6">
        <v>0</v>
      </c>
      <c r="H197" s="7">
        <v>100</v>
      </c>
      <c r="I197" s="7">
        <v>0</v>
      </c>
      <c r="J197" s="7">
        <v>100</v>
      </c>
      <c r="K197" s="7">
        <v>0</v>
      </c>
      <c r="L197" s="7">
        <v>0</v>
      </c>
    </row>
    <row r="198" spans="1:12">
      <c r="A198" s="4">
        <v>2003</v>
      </c>
      <c r="B198" s="4">
        <v>12</v>
      </c>
      <c r="C198" s="4" t="s">
        <v>10</v>
      </c>
      <c r="D198" s="6">
        <v>0</v>
      </c>
      <c r="E198" s="6">
        <v>-1.9</v>
      </c>
      <c r="F198" s="6">
        <v>0</v>
      </c>
      <c r="G198" s="6">
        <v>0</v>
      </c>
      <c r="H198" s="7">
        <v>119.2</v>
      </c>
      <c r="I198" s="7">
        <v>19.2</v>
      </c>
      <c r="J198" s="7">
        <v>100</v>
      </c>
      <c r="K198" s="7">
        <v>0</v>
      </c>
      <c r="L198" s="7">
        <v>0</v>
      </c>
    </row>
    <row r="199" spans="1:12">
      <c r="A199" s="4">
        <v>2002</v>
      </c>
      <c r="B199" s="4">
        <v>12</v>
      </c>
      <c r="C199" s="4" t="s">
        <v>10</v>
      </c>
      <c r="D199" s="6">
        <v>0</v>
      </c>
      <c r="E199" s="6">
        <v>-2</v>
      </c>
      <c r="F199" s="6">
        <v>100</v>
      </c>
      <c r="G199" s="6">
        <v>100</v>
      </c>
      <c r="H199" s="7">
        <v>119.2</v>
      </c>
      <c r="I199" s="7">
        <v>19.2</v>
      </c>
      <c r="J199" s="7">
        <v>100</v>
      </c>
      <c r="K199" s="7">
        <v>0</v>
      </c>
      <c r="L199" s="7">
        <v>0</v>
      </c>
    </row>
    <row r="200" spans="1:12">
      <c r="A200" s="4">
        <v>2001</v>
      </c>
      <c r="B200" s="4">
        <v>12</v>
      </c>
      <c r="C200" s="4" t="s">
        <v>10</v>
      </c>
      <c r="D200" s="6">
        <v>0</v>
      </c>
      <c r="E200" s="6">
        <v>-1.9</v>
      </c>
      <c r="F200" s="6">
        <v>0</v>
      </c>
      <c r="G200" s="6">
        <v>0</v>
      </c>
      <c r="H200" s="7">
        <v>0</v>
      </c>
      <c r="I200" s="7">
        <v>19.2</v>
      </c>
      <c r="J200" s="7">
        <v>0</v>
      </c>
      <c r="K200" s="7">
        <v>0</v>
      </c>
      <c r="L200" s="7">
        <v>0</v>
      </c>
    </row>
    <row r="201" spans="1:12">
      <c r="A201" s="4">
        <v>2000</v>
      </c>
      <c r="B201" s="4">
        <v>12</v>
      </c>
      <c r="C201" s="4" t="s">
        <v>10</v>
      </c>
      <c r="D201" s="6">
        <v>0</v>
      </c>
      <c r="E201" s="6">
        <v>-1.9</v>
      </c>
      <c r="F201" s="6">
        <v>0</v>
      </c>
      <c r="G201" s="6">
        <v>0</v>
      </c>
      <c r="H201" s="7">
        <v>0</v>
      </c>
      <c r="I201" s="7">
        <v>19.2</v>
      </c>
      <c r="J201" s="7">
        <v>0</v>
      </c>
      <c r="K201" s="7">
        <v>0</v>
      </c>
      <c r="L201" s="7">
        <v>0</v>
      </c>
    </row>
    <row r="202" spans="1:12">
      <c r="A202" s="4">
        <v>2024</v>
      </c>
      <c r="B202" s="4">
        <v>12</v>
      </c>
      <c r="C202" s="4" t="s">
        <v>11</v>
      </c>
      <c r="D202" s="6">
        <f>VLOOKUP($C202,'[1]T.II.A gr&amp;net iss nat curr '!$B$8:$P$38,5,FALSE)</f>
        <v>20000</v>
      </c>
      <c r="E202" s="6">
        <f>VLOOKUP($C202,'[1]T.II.A gr&amp;net iss nat curr '!$B$8:$P$38,15,FALSE)</f>
        <v>-3760</v>
      </c>
      <c r="F202" s="6">
        <f>VLOOKUP($C202,'[1]T.II.B gr&amp;net iss foreign curr'!$B$8:$P$38,5,FALSE)</f>
        <v>0</v>
      </c>
      <c r="G202" s="6">
        <f>VLOOKUP($C202,'[1]T.II.B gr&amp;net iss foreign curr'!$B$8:$P$38,15,FALSE)</f>
        <v>0</v>
      </c>
      <c r="H202" s="7">
        <f>VLOOKUP($C202,'[1]T.I.A Total debt outstanding'!C:K,5,FALSE)</f>
        <v>185664</v>
      </c>
      <c r="I202" s="7">
        <f>VLOOKUP($C202,'[1]T.I.A Total debt outstanding'!$C:$K,6,FALSE)</f>
        <v>0</v>
      </c>
      <c r="J202" s="7">
        <f>VLOOKUP($C202,'[1]T.I.A Total debt outstanding'!$C:$K,7,FALSE)</f>
        <v>185664</v>
      </c>
      <c r="K202" s="7">
        <f>VLOOKUP($C202,'[1]T.I.A Total debt outstanding'!$C:$K,8,FALSE)</f>
        <v>0</v>
      </c>
      <c r="L202" s="7">
        <f>VLOOKUP($C202,'[1]T.I.A Total debt outstanding'!$C:$K,9,FALSE)</f>
        <v>0</v>
      </c>
    </row>
    <row r="203" spans="1:12">
      <c r="A203" s="4">
        <v>2023</v>
      </c>
      <c r="B203" s="4">
        <v>12</v>
      </c>
      <c r="C203" s="4" t="s">
        <v>11</v>
      </c>
      <c r="D203" s="6">
        <v>20000</v>
      </c>
      <c r="E203" s="6">
        <v>-2492</v>
      </c>
      <c r="F203" s="6">
        <v>0</v>
      </c>
      <c r="G203" s="6">
        <v>0</v>
      </c>
      <c r="H203" s="7">
        <v>190744</v>
      </c>
      <c r="J203" s="7">
        <v>190744</v>
      </c>
      <c r="K203" s="7">
        <v>0</v>
      </c>
      <c r="L203" s="7">
        <v>0</v>
      </c>
    </row>
    <row r="204" spans="1:12">
      <c r="A204" s="4">
        <v>2022</v>
      </c>
      <c r="B204" s="4">
        <v>12</v>
      </c>
      <c r="C204" s="4" t="s">
        <v>11</v>
      </c>
      <c r="D204" s="6">
        <v>19500</v>
      </c>
      <c r="E204" s="6">
        <v>1937</v>
      </c>
      <c r="F204" s="6">
        <v>0</v>
      </c>
      <c r="G204" s="6">
        <v>0</v>
      </c>
      <c r="H204" s="7">
        <v>193236</v>
      </c>
      <c r="J204" s="7">
        <v>193236</v>
      </c>
      <c r="K204" s="7">
        <v>0</v>
      </c>
      <c r="L204" s="7">
        <v>0</v>
      </c>
    </row>
    <row r="205" spans="1:12">
      <c r="A205" s="4">
        <v>2021</v>
      </c>
      <c r="B205" s="4">
        <v>12</v>
      </c>
      <c r="C205" s="4" t="s">
        <v>11</v>
      </c>
      <c r="D205" s="6">
        <v>16498</v>
      </c>
      <c r="E205" s="6">
        <v>-5783</v>
      </c>
      <c r="F205" s="6">
        <v>0</v>
      </c>
      <c r="G205" s="6">
        <v>0</v>
      </c>
      <c r="H205" s="7">
        <v>191299</v>
      </c>
      <c r="J205" s="7">
        <v>191299</v>
      </c>
      <c r="K205" s="7">
        <v>0</v>
      </c>
      <c r="L205" s="7">
        <v>0</v>
      </c>
    </row>
    <row r="206" spans="1:12">
      <c r="A206" s="4">
        <v>2020</v>
      </c>
      <c r="B206" s="4">
        <v>12</v>
      </c>
      <c r="C206" s="4" t="s">
        <v>11</v>
      </c>
      <c r="D206" s="6">
        <v>19500</v>
      </c>
      <c r="E206" s="6">
        <v>-3881</v>
      </c>
      <c r="F206" s="6">
        <v>0</v>
      </c>
      <c r="G206" s="6">
        <v>0</v>
      </c>
      <c r="H206" s="7">
        <v>197082</v>
      </c>
      <c r="J206" s="7">
        <v>197082</v>
      </c>
      <c r="K206" s="7">
        <v>0</v>
      </c>
      <c r="L206" s="7">
        <v>0</v>
      </c>
    </row>
    <row r="207" spans="1:12">
      <c r="A207" s="4">
        <v>2019</v>
      </c>
      <c r="B207" s="4">
        <v>12</v>
      </c>
      <c r="C207" s="4" t="s">
        <v>11</v>
      </c>
      <c r="D207" s="6">
        <v>20315</v>
      </c>
      <c r="E207" s="6">
        <v>-605</v>
      </c>
      <c r="F207" s="6">
        <v>0</v>
      </c>
      <c r="G207" s="6">
        <v>0</v>
      </c>
      <c r="H207" s="7">
        <v>200963</v>
      </c>
      <c r="J207" s="7">
        <v>200963</v>
      </c>
      <c r="K207" s="7">
        <v>0</v>
      </c>
      <c r="L207" s="7">
        <v>0</v>
      </c>
    </row>
    <row r="208" spans="1:12">
      <c r="A208" s="4">
        <v>2018</v>
      </c>
      <c r="B208" s="4">
        <v>12</v>
      </c>
      <c r="C208" s="4" t="s">
        <v>11</v>
      </c>
      <c r="D208" s="6">
        <v>28172</v>
      </c>
      <c r="E208" s="6">
        <v>1320</v>
      </c>
      <c r="F208" s="6">
        <v>0</v>
      </c>
      <c r="G208" s="6">
        <v>0</v>
      </c>
      <c r="H208" s="7">
        <v>201568</v>
      </c>
      <c r="J208" s="7">
        <v>201568</v>
      </c>
      <c r="K208" s="7">
        <v>0</v>
      </c>
      <c r="L208" s="7">
        <v>0</v>
      </c>
    </row>
    <row r="209" spans="1:12">
      <c r="A209" s="4">
        <v>2017</v>
      </c>
      <c r="B209" s="4">
        <v>12</v>
      </c>
      <c r="C209" s="4" t="s">
        <v>11</v>
      </c>
      <c r="D209" s="6">
        <v>49082</v>
      </c>
      <c r="E209" s="6">
        <v>15135</v>
      </c>
      <c r="F209" s="6">
        <v>0</v>
      </c>
      <c r="G209" s="6">
        <v>0</v>
      </c>
      <c r="H209" s="7">
        <v>200248</v>
      </c>
      <c r="J209" s="7">
        <v>200248</v>
      </c>
      <c r="L209" s="7">
        <v>0</v>
      </c>
    </row>
    <row r="210" spans="1:12">
      <c r="A210" s="4">
        <v>2016</v>
      </c>
      <c r="B210" s="4">
        <v>12</v>
      </c>
      <c r="C210" s="4" t="s">
        <v>11</v>
      </c>
      <c r="D210" s="6">
        <v>14025</v>
      </c>
      <c r="E210" s="6">
        <v>526</v>
      </c>
      <c r="F210" s="6">
        <v>0</v>
      </c>
      <c r="G210" s="6">
        <v>0</v>
      </c>
      <c r="H210" s="7">
        <v>185113</v>
      </c>
      <c r="J210" s="7">
        <v>185113</v>
      </c>
      <c r="K210" s="7">
        <v>0</v>
      </c>
      <c r="L210" s="7">
        <v>0</v>
      </c>
    </row>
    <row r="211" spans="1:12">
      <c r="A211" s="4">
        <v>2015</v>
      </c>
      <c r="B211" s="4">
        <v>12</v>
      </c>
      <c r="C211" s="4" t="s">
        <v>11</v>
      </c>
      <c r="D211" s="6">
        <v>12500</v>
      </c>
      <c r="E211" s="6">
        <v>-9916.5</v>
      </c>
      <c r="F211" s="6">
        <v>0</v>
      </c>
      <c r="G211" s="6">
        <v>0</v>
      </c>
      <c r="H211" s="7">
        <v>184588</v>
      </c>
      <c r="J211" s="7">
        <v>184588</v>
      </c>
      <c r="K211" s="7">
        <v>0</v>
      </c>
      <c r="L211" s="7">
        <v>0</v>
      </c>
    </row>
    <row r="212" spans="1:12">
      <c r="A212" s="4">
        <v>2014</v>
      </c>
      <c r="B212" s="4">
        <v>12</v>
      </c>
      <c r="C212" s="4" t="s">
        <v>11</v>
      </c>
      <c r="D212" s="6">
        <v>50274</v>
      </c>
      <c r="E212" s="6">
        <v>10588</v>
      </c>
      <c r="F212" s="6">
        <v>0</v>
      </c>
      <c r="G212" s="6">
        <v>0</v>
      </c>
      <c r="H212" s="7">
        <v>194504</v>
      </c>
      <c r="J212" s="7">
        <v>194504</v>
      </c>
      <c r="K212" s="7">
        <v>0</v>
      </c>
      <c r="L212" s="7">
        <v>0</v>
      </c>
    </row>
    <row r="213" spans="1:12">
      <c r="A213" s="4">
        <v>2013</v>
      </c>
      <c r="B213" s="4">
        <v>12</v>
      </c>
      <c r="C213" s="4" t="s">
        <v>11</v>
      </c>
      <c r="D213" s="6">
        <v>87869.6</v>
      </c>
      <c r="E213" s="6">
        <v>26860.600000000006</v>
      </c>
      <c r="F213" s="6">
        <v>0</v>
      </c>
      <c r="G213" s="6">
        <v>0</v>
      </c>
      <c r="H213" s="7">
        <v>183915.60399999999</v>
      </c>
      <c r="J213" s="7">
        <v>183915.60399999999</v>
      </c>
      <c r="K213" s="7">
        <v>0</v>
      </c>
      <c r="L213" s="7">
        <v>0</v>
      </c>
    </row>
    <row r="214" spans="1:12">
      <c r="A214" s="4">
        <v>2012</v>
      </c>
      <c r="B214" s="4">
        <v>12</v>
      </c>
      <c r="C214" s="4" t="s">
        <v>11</v>
      </c>
      <c r="D214" s="6">
        <v>205998.12863902</v>
      </c>
      <c r="E214" s="6">
        <v>139083</v>
      </c>
      <c r="F214" s="6">
        <v>0</v>
      </c>
      <c r="G214" s="6">
        <v>0</v>
      </c>
      <c r="K214" s="7">
        <v>0</v>
      </c>
      <c r="L214" s="7">
        <v>0</v>
      </c>
    </row>
    <row r="215" spans="1:12">
      <c r="A215" s="4">
        <v>2011</v>
      </c>
      <c r="B215" s="4">
        <v>12</v>
      </c>
      <c r="C215" s="4" t="s">
        <v>11</v>
      </c>
      <c r="D215" s="6">
        <v>17971.900000000001</v>
      </c>
      <c r="E215" s="6">
        <v>17971.900000000001</v>
      </c>
      <c r="F215" s="6">
        <v>0</v>
      </c>
      <c r="G215" s="6">
        <v>0</v>
      </c>
      <c r="K215" s="7">
        <v>0</v>
      </c>
      <c r="L215" s="7">
        <v>0</v>
      </c>
    </row>
    <row r="216" spans="1:12">
      <c r="A216" s="4">
        <v>2024</v>
      </c>
      <c r="B216" s="4">
        <v>12</v>
      </c>
      <c r="C216" s="4" t="s">
        <v>34</v>
      </c>
      <c r="D216" s="6">
        <f>VLOOKUP($C216,'[1]T.II.A gr&amp;net iss nat curr '!$B$8:$P$38,5,FALSE)</f>
        <v>29750</v>
      </c>
      <c r="E216" s="6">
        <f>VLOOKUP($C216,'[1]T.II.A gr&amp;net iss nat curr '!$B$8:$P$38,15,FALSE)</f>
        <v>-4664</v>
      </c>
      <c r="F216" s="6">
        <f>VLOOKUP($C216,'[1]T.II.B gr&amp;net iss foreign curr'!$B$8:$P$38,5,FALSE)</f>
        <v>33628</v>
      </c>
      <c r="G216" s="6">
        <f>VLOOKUP($C216,'[1]T.II.B gr&amp;net iss foreign curr'!$B$8:$P$38,15,FALSE)</f>
        <v>6355</v>
      </c>
      <c r="H216" s="7">
        <f>VLOOKUP($C216,'[1]T.I.A Total debt outstanding'!C:K,5,FALSE)</f>
        <v>418725</v>
      </c>
      <c r="I216" s="7">
        <f>VLOOKUP($C216,'[1]T.I.A Total debt outstanding'!$C:$K,6,FALSE)</f>
        <v>0</v>
      </c>
      <c r="J216" s="7">
        <f>VLOOKUP($C216,'[1]T.I.A Total debt outstanding'!$C:$K,7,FALSE)</f>
        <v>243719</v>
      </c>
      <c r="K216" s="7">
        <f>VLOOKUP($C216,'[1]T.I.A Total debt outstanding'!$C:$K,8,FALSE)</f>
        <v>101288</v>
      </c>
      <c r="L216" s="7">
        <f>VLOOKUP($C216,'[1]T.I.A Total debt outstanding'!$C:$K,9,FALSE)</f>
        <v>73718</v>
      </c>
    </row>
    <row r="217" spans="1:12">
      <c r="A217" s="4">
        <v>2023</v>
      </c>
      <c r="B217" s="4">
        <v>12</v>
      </c>
      <c r="C217" s="4" t="s">
        <v>34</v>
      </c>
      <c r="D217" s="6">
        <v>24425</v>
      </c>
      <c r="E217" s="6">
        <v>-1218.5</v>
      </c>
      <c r="F217" s="6">
        <v>25344.6</v>
      </c>
      <c r="G217" s="6">
        <v>-9398.7999999999993</v>
      </c>
      <c r="H217" s="7">
        <v>410049</v>
      </c>
      <c r="J217" s="7">
        <v>248280.3</v>
      </c>
      <c r="K217" s="7">
        <v>86288.8</v>
      </c>
      <c r="L217" s="7">
        <v>75479.8</v>
      </c>
    </row>
    <row r="218" spans="1:12">
      <c r="A218" s="4">
        <v>2022</v>
      </c>
      <c r="B218" s="4">
        <v>12</v>
      </c>
      <c r="C218" s="4" t="s">
        <v>34</v>
      </c>
      <c r="D218" s="6">
        <v>23270</v>
      </c>
      <c r="E218" s="6">
        <v>4170</v>
      </c>
      <c r="F218" s="6">
        <v>21062</v>
      </c>
      <c r="G218" s="6">
        <v>-9314</v>
      </c>
      <c r="H218" s="7">
        <v>423355</v>
      </c>
      <c r="J218" s="7">
        <v>249373</v>
      </c>
      <c r="K218" s="7">
        <v>93033</v>
      </c>
      <c r="L218" s="7">
        <v>80949</v>
      </c>
    </row>
    <row r="219" spans="1:12">
      <c r="A219" s="4">
        <v>2021</v>
      </c>
      <c r="B219" s="4">
        <v>12</v>
      </c>
      <c r="C219" s="4" t="s">
        <v>34</v>
      </c>
      <c r="D219" s="6">
        <v>26560</v>
      </c>
      <c r="E219" s="6">
        <v>1837</v>
      </c>
      <c r="F219" s="6">
        <v>30191</v>
      </c>
      <c r="G219" s="6">
        <v>-11291</v>
      </c>
    </row>
    <row r="220" spans="1:12">
      <c r="A220" s="4">
        <v>2020</v>
      </c>
      <c r="B220" s="4">
        <v>12</v>
      </c>
      <c r="C220" s="4" t="s">
        <v>34</v>
      </c>
      <c r="D220" s="6">
        <v>32980</v>
      </c>
      <c r="E220" s="6">
        <v>3037.1818860200001</v>
      </c>
      <c r="F220" s="6">
        <v>34851.94</v>
      </c>
      <c r="G220" s="6">
        <v>-4282.3503817711025</v>
      </c>
    </row>
    <row r="221" spans="1:12">
      <c r="A221" s="4">
        <v>2019</v>
      </c>
      <c r="B221" s="4">
        <v>12</v>
      </c>
      <c r="C221" s="4" t="s">
        <v>34</v>
      </c>
      <c r="D221" s="6">
        <v>22706</v>
      </c>
      <c r="E221" s="6">
        <v>133</v>
      </c>
      <c r="F221" s="6">
        <v>27939.45</v>
      </c>
      <c r="G221" s="6">
        <v>-11363.526986424105</v>
      </c>
    </row>
    <row r="222" spans="1:12">
      <c r="A222" s="4">
        <v>2018</v>
      </c>
      <c r="B222" s="4">
        <v>12</v>
      </c>
      <c r="C222" s="4" t="s">
        <v>34</v>
      </c>
      <c r="D222" s="6">
        <v>25700</v>
      </c>
      <c r="E222" s="6">
        <v>8843.8923907399985</v>
      </c>
      <c r="F222" s="6">
        <v>34707.773999999998</v>
      </c>
      <c r="G222" s="6">
        <v>4298.3500000000004</v>
      </c>
    </row>
    <row r="223" spans="1:12">
      <c r="A223" s="4">
        <v>2017</v>
      </c>
      <c r="B223" s="4">
        <v>12</v>
      </c>
      <c r="C223" s="4" t="s">
        <v>34</v>
      </c>
      <c r="D223" s="6">
        <v>25800</v>
      </c>
      <c r="E223" s="6">
        <v>12216.64933307</v>
      </c>
      <c r="F223" s="6">
        <v>28516.579000000002</v>
      </c>
      <c r="G223" s="6">
        <v>-12503</v>
      </c>
    </row>
    <row r="224" spans="1:12">
      <c r="A224" s="4">
        <v>2016</v>
      </c>
      <c r="B224" s="4">
        <v>12</v>
      </c>
      <c r="C224" s="4" t="s">
        <v>34</v>
      </c>
      <c r="D224" s="6">
        <v>28950</v>
      </c>
      <c r="E224" s="6">
        <v>4714</v>
      </c>
      <c r="F224" s="6">
        <v>37930.120000000003</v>
      </c>
      <c r="G224" s="6">
        <v>-3111.56</v>
      </c>
    </row>
    <row r="225" spans="1:12">
      <c r="A225" s="4">
        <v>2015</v>
      </c>
      <c r="B225" s="4">
        <v>12</v>
      </c>
      <c r="C225" s="4" t="s">
        <v>34</v>
      </c>
      <c r="D225" s="6">
        <v>21300</v>
      </c>
      <c r="E225" s="6">
        <v>-1821</v>
      </c>
      <c r="F225" s="6">
        <v>41301.625999999997</v>
      </c>
      <c r="G225" s="6">
        <v>4289.8599999999997</v>
      </c>
    </row>
    <row r="226" spans="1:12">
      <c r="A226" s="4">
        <v>2024</v>
      </c>
      <c r="B226" s="4">
        <v>12</v>
      </c>
      <c r="C226" s="4" t="s">
        <v>12</v>
      </c>
      <c r="D226" s="6">
        <f>VLOOKUP($C226,'[1]T.II.A gr&amp;net iss nat curr '!$B$8:$P$38,5,FALSE)</f>
        <v>27595</v>
      </c>
      <c r="E226" s="6">
        <f>VLOOKUP($C226,'[1]T.II.A gr&amp;net iss nat curr '!$B$8:$P$38,15,FALSE)</f>
        <v>2761</v>
      </c>
      <c r="F226" s="6">
        <f>VLOOKUP($C226,'[1]T.II.B gr&amp;net iss foreign curr'!$B$8:$P$38,5,FALSE)</f>
        <v>0</v>
      </c>
      <c r="G226" s="6">
        <f>VLOOKUP($C226,'[1]T.II.B gr&amp;net iss foreign curr'!$B$8:$P$38,15,FALSE)</f>
        <v>0</v>
      </c>
      <c r="H226" s="7">
        <f>VLOOKUP($C226,'[1]T.I.A Total debt outstanding'!C:K,5,FALSE)</f>
        <v>105286</v>
      </c>
      <c r="I226" s="7">
        <f>VLOOKUP($C226,'[1]T.I.A Total debt outstanding'!$C:$K,6,FALSE)</f>
        <v>0</v>
      </c>
      <c r="J226" s="7">
        <f>VLOOKUP($C226,'[1]T.I.A Total debt outstanding'!$C:$K,7,FALSE)</f>
        <v>105286</v>
      </c>
      <c r="K226" s="7">
        <f>VLOOKUP($C226,'[1]T.I.A Total debt outstanding'!$C:$K,8,FALSE)</f>
        <v>0</v>
      </c>
      <c r="L226" s="7">
        <f>VLOOKUP($C226,'[1]T.I.A Total debt outstanding'!$C:$K,9,FALSE)</f>
        <v>0</v>
      </c>
    </row>
    <row r="227" spans="1:12">
      <c r="A227" s="4">
        <v>2023</v>
      </c>
      <c r="B227" s="4">
        <v>12</v>
      </c>
      <c r="C227" s="4" t="s">
        <v>12</v>
      </c>
      <c r="D227" s="6">
        <v>35055</v>
      </c>
      <c r="E227" s="6">
        <v>5644</v>
      </c>
      <c r="F227" s="6">
        <v>0</v>
      </c>
      <c r="G227" s="6">
        <v>0</v>
      </c>
      <c r="H227" s="7">
        <v>102447</v>
      </c>
      <c r="J227" s="7">
        <v>102447</v>
      </c>
      <c r="K227" s="7">
        <v>0</v>
      </c>
      <c r="L227" s="7">
        <v>0</v>
      </c>
    </row>
    <row r="228" spans="1:12">
      <c r="A228" s="4">
        <v>2022</v>
      </c>
      <c r="B228" s="4">
        <v>12</v>
      </c>
      <c r="C228" s="4" t="s">
        <v>12</v>
      </c>
      <c r="D228" s="6">
        <v>31602</v>
      </c>
      <c r="E228" s="6">
        <v>3850</v>
      </c>
      <c r="F228" s="6">
        <v>0</v>
      </c>
      <c r="G228" s="6">
        <v>0</v>
      </c>
      <c r="H228" s="7">
        <v>96733</v>
      </c>
      <c r="J228" s="7">
        <v>96733</v>
      </c>
      <c r="K228" s="7">
        <v>0</v>
      </c>
      <c r="L228" s="7">
        <v>0</v>
      </c>
    </row>
    <row r="229" spans="1:12">
      <c r="A229" s="4">
        <v>2021</v>
      </c>
      <c r="B229" s="4">
        <v>12</v>
      </c>
      <c r="C229" s="4" t="s">
        <v>12</v>
      </c>
      <c r="D229" s="6">
        <v>48224</v>
      </c>
      <c r="E229" s="6">
        <v>14335</v>
      </c>
      <c r="F229" s="6">
        <v>0</v>
      </c>
      <c r="G229" s="6">
        <v>0</v>
      </c>
      <c r="H229" s="7">
        <v>92594</v>
      </c>
      <c r="J229" s="7">
        <v>92594</v>
      </c>
      <c r="K229" s="7">
        <v>0</v>
      </c>
      <c r="L229" s="7">
        <v>0</v>
      </c>
    </row>
    <row r="230" spans="1:12">
      <c r="A230" s="4">
        <v>2020</v>
      </c>
      <c r="B230" s="4">
        <v>12</v>
      </c>
      <c r="C230" s="4" t="s">
        <v>12</v>
      </c>
      <c r="D230" s="6">
        <v>45530</v>
      </c>
      <c r="E230" s="6">
        <v>11003</v>
      </c>
      <c r="F230" s="6">
        <v>0</v>
      </c>
      <c r="G230" s="6">
        <v>0</v>
      </c>
      <c r="H230" s="7">
        <v>78681</v>
      </c>
      <c r="J230" s="7">
        <v>78681</v>
      </c>
      <c r="K230" s="7">
        <v>0</v>
      </c>
      <c r="L230" s="7">
        <v>0</v>
      </c>
    </row>
    <row r="231" spans="1:12">
      <c r="A231" s="4">
        <v>2019</v>
      </c>
      <c r="B231" s="4">
        <v>12</v>
      </c>
      <c r="C231" s="4" t="s">
        <v>12</v>
      </c>
      <c r="D231" s="6">
        <v>40992</v>
      </c>
      <c r="E231" s="6">
        <v>1657</v>
      </c>
      <c r="F231" s="6">
        <v>0</v>
      </c>
      <c r="G231" s="6">
        <v>0</v>
      </c>
    </row>
    <row r="232" spans="1:12">
      <c r="A232" s="4">
        <v>2018</v>
      </c>
      <c r="B232" s="4">
        <v>12</v>
      </c>
      <c r="C232" s="4" t="s">
        <v>12</v>
      </c>
      <c r="D232" s="6">
        <v>38000</v>
      </c>
      <c r="E232" s="6">
        <v>1379</v>
      </c>
      <c r="F232" s="6">
        <v>0</v>
      </c>
      <c r="G232" s="6">
        <v>0</v>
      </c>
      <c r="H232" s="7">
        <v>66830.240000000005</v>
      </c>
      <c r="J232" s="7">
        <v>66830.240000000005</v>
      </c>
      <c r="K232" s="7">
        <v>0</v>
      </c>
      <c r="L232" s="7">
        <v>0</v>
      </c>
    </row>
    <row r="233" spans="1:12">
      <c r="A233" s="4">
        <v>2017</v>
      </c>
      <c r="B233" s="4">
        <v>12</v>
      </c>
      <c r="C233" s="4" t="s">
        <v>12</v>
      </c>
      <c r="D233" s="6">
        <v>69960</v>
      </c>
      <c r="E233" s="6">
        <v>-6560</v>
      </c>
      <c r="F233" s="6">
        <v>0</v>
      </c>
      <c r="G233" s="6">
        <v>0</v>
      </c>
      <c r="H233" s="7">
        <v>65400</v>
      </c>
      <c r="J233" s="7">
        <v>65400</v>
      </c>
      <c r="K233" s="7">
        <v>0</v>
      </c>
      <c r="L233" s="7">
        <v>0</v>
      </c>
    </row>
    <row r="234" spans="1:12">
      <c r="A234" s="4">
        <v>2016</v>
      </c>
      <c r="B234" s="4">
        <v>12</v>
      </c>
      <c r="C234" s="4" t="s">
        <v>12</v>
      </c>
      <c r="D234" s="6">
        <v>40998.35</v>
      </c>
      <c r="E234" s="6">
        <v>-3116.6500000000015</v>
      </c>
      <c r="F234" s="6">
        <v>0</v>
      </c>
      <c r="G234" s="6">
        <v>0</v>
      </c>
      <c r="H234" s="7">
        <v>71607.149999999994</v>
      </c>
      <c r="J234" s="7">
        <v>71285.45</v>
      </c>
      <c r="K234" s="7">
        <v>0</v>
      </c>
      <c r="L234" s="7">
        <v>321.7</v>
      </c>
    </row>
    <row r="235" spans="1:12">
      <c r="A235" s="4">
        <v>2015</v>
      </c>
      <c r="B235" s="4">
        <v>12</v>
      </c>
      <c r="C235" s="4" t="s">
        <v>12</v>
      </c>
      <c r="D235" s="6">
        <v>40877.519999999997</v>
      </c>
      <c r="E235" s="6">
        <v>-6419.4800000000032</v>
      </c>
      <c r="F235" s="6">
        <v>0</v>
      </c>
      <c r="G235" s="6">
        <v>0</v>
      </c>
    </row>
    <row r="236" spans="1:12">
      <c r="A236" s="4">
        <v>2014</v>
      </c>
      <c r="B236" s="4">
        <v>12</v>
      </c>
      <c r="C236" s="4" t="s">
        <v>12</v>
      </c>
      <c r="D236" s="6">
        <v>46974</v>
      </c>
      <c r="E236" s="6">
        <v>-10135</v>
      </c>
      <c r="F236" s="6">
        <v>0</v>
      </c>
      <c r="G236" s="6">
        <v>0</v>
      </c>
      <c r="H236" s="7">
        <v>81118</v>
      </c>
      <c r="J236" s="7">
        <v>80153</v>
      </c>
      <c r="K236" s="7">
        <v>0</v>
      </c>
      <c r="L236" s="7">
        <v>965</v>
      </c>
    </row>
    <row r="237" spans="1:12">
      <c r="A237" s="4">
        <v>2013</v>
      </c>
      <c r="B237" s="4">
        <v>12</v>
      </c>
      <c r="C237" s="4" t="s">
        <v>12</v>
      </c>
      <c r="D237" s="6">
        <v>41318</v>
      </c>
      <c r="E237" s="6">
        <v>-13425</v>
      </c>
      <c r="F237" s="6">
        <v>0</v>
      </c>
      <c r="G237" s="6">
        <v>0</v>
      </c>
      <c r="H237" s="7">
        <v>91366.201000000001</v>
      </c>
      <c r="J237" s="7">
        <v>90398.17</v>
      </c>
      <c r="K237" s="7">
        <v>0</v>
      </c>
      <c r="L237" s="7">
        <v>968.03</v>
      </c>
    </row>
    <row r="238" spans="1:12">
      <c r="A238" s="4">
        <v>2012</v>
      </c>
      <c r="B238" s="4">
        <v>12</v>
      </c>
      <c r="C238" s="4" t="s">
        <v>12</v>
      </c>
      <c r="D238" s="6">
        <v>50319</v>
      </c>
      <c r="E238" s="6">
        <v>-19289</v>
      </c>
      <c r="F238" s="6">
        <v>0</v>
      </c>
      <c r="G238" s="6">
        <v>0</v>
      </c>
      <c r="H238" s="7">
        <v>105056.29</v>
      </c>
      <c r="J238" s="7">
        <v>102430.26</v>
      </c>
      <c r="K238" s="7">
        <v>0</v>
      </c>
      <c r="L238" s="7">
        <v>0</v>
      </c>
    </row>
    <row r="239" spans="1:12">
      <c r="A239" s="4">
        <v>2011</v>
      </c>
      <c r="B239" s="4">
        <v>12</v>
      </c>
      <c r="C239" s="4" t="s">
        <v>12</v>
      </c>
      <c r="D239" s="6">
        <v>47.75</v>
      </c>
      <c r="E239" s="6">
        <v>-12.594000000000001</v>
      </c>
      <c r="F239" s="6">
        <v>0</v>
      </c>
      <c r="G239" s="6">
        <v>0</v>
      </c>
      <c r="H239" s="7">
        <v>275663</v>
      </c>
      <c r="J239" s="7">
        <v>271624</v>
      </c>
      <c r="K239" s="7">
        <v>1159</v>
      </c>
      <c r="L239" s="7">
        <v>2880</v>
      </c>
    </row>
    <row r="240" spans="1:12">
      <c r="A240" s="4">
        <v>2010</v>
      </c>
      <c r="B240" s="4">
        <v>12</v>
      </c>
      <c r="C240" s="4" t="s">
        <v>12</v>
      </c>
      <c r="D240" s="6">
        <v>41133</v>
      </c>
      <c r="E240" s="6">
        <v>4398</v>
      </c>
      <c r="F240" s="6">
        <v>0</v>
      </c>
      <c r="G240" s="6">
        <v>0</v>
      </c>
      <c r="H240" s="7">
        <v>286455</v>
      </c>
      <c r="J240" s="7">
        <v>282250</v>
      </c>
      <c r="K240" s="7">
        <v>1123</v>
      </c>
      <c r="L240" s="7">
        <v>3082</v>
      </c>
    </row>
    <row r="241" spans="1:12">
      <c r="A241" s="4">
        <v>2009</v>
      </c>
      <c r="B241" s="4">
        <v>6</v>
      </c>
      <c r="C241" s="4" t="s">
        <v>12</v>
      </c>
      <c r="D241" s="6">
        <v>78501</v>
      </c>
      <c r="E241" s="6">
        <v>43450</v>
      </c>
      <c r="F241" s="6">
        <v>0</v>
      </c>
      <c r="G241" s="6">
        <v>0</v>
      </c>
      <c r="H241" s="7">
        <v>277471</v>
      </c>
      <c r="J241" s="7">
        <v>273265</v>
      </c>
      <c r="K241" s="7">
        <v>1172</v>
      </c>
      <c r="L241" s="7">
        <v>3034</v>
      </c>
    </row>
    <row r="242" spans="1:12">
      <c r="A242" s="4">
        <v>2008</v>
      </c>
      <c r="B242" s="4">
        <v>12</v>
      </c>
      <c r="C242" s="4" t="s">
        <v>12</v>
      </c>
      <c r="D242" s="6">
        <v>46040</v>
      </c>
      <c r="E242" s="6">
        <v>0</v>
      </c>
      <c r="F242" s="6">
        <v>0</v>
      </c>
      <c r="G242" s="6">
        <v>0</v>
      </c>
      <c r="H242" s="7">
        <v>245241</v>
      </c>
      <c r="J242" s="7">
        <v>240614</v>
      </c>
      <c r="K242" s="7">
        <v>1158</v>
      </c>
      <c r="L242" s="7">
        <v>3469</v>
      </c>
    </row>
    <row r="243" spans="1:12">
      <c r="A243" s="4">
        <v>2007</v>
      </c>
      <c r="B243" s="4">
        <v>12</v>
      </c>
      <c r="C243" s="4" t="s">
        <v>12</v>
      </c>
      <c r="D243" s="6">
        <v>38124</v>
      </c>
      <c r="E243" s="6">
        <v>0</v>
      </c>
      <c r="F243" s="6">
        <v>0</v>
      </c>
      <c r="G243" s="6">
        <v>0</v>
      </c>
      <c r="H243" s="7">
        <v>220869</v>
      </c>
      <c r="J243" s="7">
        <v>216239</v>
      </c>
      <c r="K243" s="7">
        <v>1311</v>
      </c>
      <c r="L243" s="7">
        <v>3319</v>
      </c>
    </row>
    <row r="244" spans="1:12">
      <c r="A244" s="4">
        <v>2006</v>
      </c>
      <c r="B244" s="4">
        <v>12</v>
      </c>
      <c r="C244" s="4" t="s">
        <v>12</v>
      </c>
      <c r="D244" s="6">
        <v>31210</v>
      </c>
      <c r="E244" s="6">
        <v>0</v>
      </c>
      <c r="F244" s="6">
        <v>0</v>
      </c>
      <c r="G244" s="6">
        <v>0</v>
      </c>
      <c r="H244" s="7">
        <v>204281</v>
      </c>
      <c r="J244" s="7">
        <v>199005</v>
      </c>
      <c r="K244" s="7">
        <v>1446</v>
      </c>
      <c r="L244" s="7">
        <v>3830</v>
      </c>
    </row>
    <row r="245" spans="1:12">
      <c r="A245" s="4">
        <v>2005</v>
      </c>
      <c r="B245" s="4">
        <v>12</v>
      </c>
      <c r="C245" s="4" t="s">
        <v>12</v>
      </c>
      <c r="D245" s="6">
        <v>38344</v>
      </c>
      <c r="E245" s="6">
        <v>0</v>
      </c>
      <c r="F245" s="6">
        <v>0</v>
      </c>
      <c r="G245" s="6">
        <v>0</v>
      </c>
      <c r="H245" s="7">
        <v>195476</v>
      </c>
      <c r="J245" s="7">
        <v>193374</v>
      </c>
      <c r="K245" s="7">
        <v>544</v>
      </c>
      <c r="L245" s="7">
        <v>1558</v>
      </c>
    </row>
    <row r="246" spans="1:12">
      <c r="A246" s="4">
        <v>2004</v>
      </c>
      <c r="B246" s="4">
        <v>12</v>
      </c>
      <c r="C246" s="4" t="s">
        <v>12</v>
      </c>
      <c r="D246" s="6">
        <v>37285</v>
      </c>
      <c r="E246" s="6">
        <v>0</v>
      </c>
      <c r="F246" s="6">
        <v>0</v>
      </c>
      <c r="G246" s="6">
        <v>0</v>
      </c>
    </row>
    <row r="247" spans="1:12">
      <c r="A247" s="4">
        <v>2003</v>
      </c>
      <c r="B247" s="4">
        <v>12</v>
      </c>
      <c r="C247" s="4" t="s">
        <v>12</v>
      </c>
      <c r="D247" s="6">
        <v>35121</v>
      </c>
      <c r="E247" s="6">
        <v>0</v>
      </c>
      <c r="F247" s="6">
        <v>0</v>
      </c>
      <c r="G247" s="6">
        <v>0</v>
      </c>
    </row>
    <row r="248" spans="1:12">
      <c r="A248" s="4">
        <v>2002</v>
      </c>
      <c r="B248" s="4">
        <v>12</v>
      </c>
      <c r="C248" s="4" t="s">
        <v>12</v>
      </c>
      <c r="D248" s="6">
        <v>29256</v>
      </c>
      <c r="E248" s="6">
        <v>0</v>
      </c>
      <c r="F248" s="6">
        <v>0</v>
      </c>
      <c r="G248" s="6">
        <v>0</v>
      </c>
    </row>
    <row r="249" spans="1:12">
      <c r="A249" s="4">
        <v>2001</v>
      </c>
      <c r="B249" s="4">
        <v>12</v>
      </c>
      <c r="C249" s="4" t="s">
        <v>12</v>
      </c>
      <c r="D249" s="6">
        <v>20543</v>
      </c>
      <c r="E249" s="6">
        <v>0</v>
      </c>
      <c r="F249" s="6">
        <v>0</v>
      </c>
      <c r="G249" s="6">
        <v>0</v>
      </c>
    </row>
    <row r="250" spans="1:12">
      <c r="A250" s="4">
        <v>2024</v>
      </c>
      <c r="B250" s="4">
        <v>12</v>
      </c>
      <c r="C250" s="4" t="s">
        <v>13</v>
      </c>
      <c r="D250" s="6">
        <f>VLOOKUP($C250,'[1]T.II.A gr&amp;net iss nat curr '!$B$8:$P$38,5,FALSE)</f>
        <v>259365.41</v>
      </c>
      <c r="E250" s="6">
        <f>VLOOKUP($C250,'[1]T.II.A gr&amp;net iss nat curr '!$B$8:$P$38,15,FALSE)</f>
        <v>55033.58</v>
      </c>
      <c r="F250" s="6">
        <f>VLOOKUP($C250,'[1]T.II.B gr&amp;net iss foreign curr'!$B$8:$P$38,5,FALSE)</f>
        <v>0</v>
      </c>
      <c r="G250" s="6">
        <f>VLOOKUP($C250,'[1]T.II.B gr&amp;net iss foreign curr'!$B$8:$P$38,15,FALSE)</f>
        <v>0</v>
      </c>
      <c r="H250" s="7">
        <f>VLOOKUP($C250,'[1]T.I.A Total debt outstanding'!C:K,5,FALSE)</f>
        <v>1440970</v>
      </c>
      <c r="I250" s="7">
        <f>VLOOKUP($C250,'[1]T.I.A Total debt outstanding'!$C:$K,6,FALSE)</f>
        <v>0</v>
      </c>
      <c r="J250" s="7">
        <f>VLOOKUP($C250,'[1]T.I.A Total debt outstanding'!$C:$K,7,FALSE)</f>
        <v>1440970</v>
      </c>
      <c r="K250" s="7">
        <f>VLOOKUP($C250,'[1]T.I.A Total debt outstanding'!$C:$K,8,FALSE)</f>
        <v>0</v>
      </c>
      <c r="L250" s="7">
        <f>VLOOKUP($C250,'[1]T.I.A Total debt outstanding'!$C:$K,9,FALSE)</f>
        <v>0</v>
      </c>
    </row>
    <row r="251" spans="1:12">
      <c r="A251" s="4">
        <v>2023</v>
      </c>
      <c r="B251" s="4">
        <v>12</v>
      </c>
      <c r="C251" s="4" t="s">
        <v>13</v>
      </c>
      <c r="D251" s="6">
        <v>251995.17999999996</v>
      </c>
      <c r="E251" s="6">
        <v>65126.319999999992</v>
      </c>
      <c r="F251" s="6">
        <v>0</v>
      </c>
      <c r="G251" s="6">
        <v>0</v>
      </c>
      <c r="H251" s="7">
        <v>1382012</v>
      </c>
      <c r="J251" s="7">
        <v>1381382.4369999999</v>
      </c>
      <c r="K251" s="7">
        <v>271.49299999999999</v>
      </c>
      <c r="L251" s="7">
        <v>358.07</v>
      </c>
    </row>
    <row r="252" spans="1:12">
      <c r="A252" s="4">
        <v>2022</v>
      </c>
      <c r="B252" s="4">
        <v>12</v>
      </c>
      <c r="C252" s="4" t="s">
        <v>13</v>
      </c>
      <c r="D252" s="6">
        <v>232569.3</v>
      </c>
      <c r="E252" s="6">
        <v>70063</v>
      </c>
      <c r="F252" s="6">
        <v>0</v>
      </c>
      <c r="G252" s="6">
        <v>0</v>
      </c>
      <c r="H252" s="7">
        <v>1299193</v>
      </c>
      <c r="J252" s="7">
        <v>1299193</v>
      </c>
      <c r="K252" s="7">
        <v>0</v>
      </c>
      <c r="L252" s="7">
        <v>0</v>
      </c>
    </row>
    <row r="253" spans="1:12">
      <c r="A253" s="4">
        <v>2021</v>
      </c>
      <c r="B253" s="4">
        <v>12</v>
      </c>
      <c r="C253" s="4" t="s">
        <v>13</v>
      </c>
      <c r="D253" s="6">
        <v>264312</v>
      </c>
      <c r="E253" s="6">
        <v>75138</v>
      </c>
      <c r="F253" s="6">
        <v>0</v>
      </c>
      <c r="G253" s="6">
        <v>0</v>
      </c>
      <c r="H253" s="7">
        <v>1212897</v>
      </c>
      <c r="J253" s="7">
        <v>1212241</v>
      </c>
      <c r="K253" s="7">
        <v>265</v>
      </c>
      <c r="L253" s="7">
        <v>391</v>
      </c>
    </row>
    <row r="254" spans="1:12">
      <c r="A254" s="4">
        <v>2020</v>
      </c>
      <c r="B254" s="4">
        <v>12</v>
      </c>
      <c r="C254" s="4" t="s">
        <v>13</v>
      </c>
      <c r="D254" s="6">
        <v>283057</v>
      </c>
      <c r="E254" s="6">
        <v>109922</v>
      </c>
      <c r="F254" s="6">
        <v>0</v>
      </c>
      <c r="G254" s="6">
        <v>0</v>
      </c>
      <c r="H254" s="7">
        <v>1134248</v>
      </c>
      <c r="J254" s="7">
        <v>1133622.943894584</v>
      </c>
      <c r="K254" s="7">
        <v>244.47885257925199</v>
      </c>
      <c r="L254" s="7">
        <v>380.57725283693901</v>
      </c>
    </row>
    <row r="255" spans="1:12">
      <c r="A255" s="4">
        <v>2019</v>
      </c>
      <c r="B255" s="4">
        <v>12</v>
      </c>
      <c r="C255" s="4" t="s">
        <v>13</v>
      </c>
      <c r="D255" s="6">
        <v>192814</v>
      </c>
      <c r="E255" s="6">
        <v>19960</v>
      </c>
      <c r="F255" s="6">
        <v>0</v>
      </c>
      <c r="G255" s="6">
        <v>0</v>
      </c>
      <c r="H255" s="7">
        <v>1023767.50918051</v>
      </c>
      <c r="J255" s="7">
        <v>1023094</v>
      </c>
      <c r="K255" s="7">
        <v>272.00873362445401</v>
      </c>
      <c r="L255" s="7">
        <v>401.50044688460798</v>
      </c>
    </row>
    <row r="256" spans="1:12">
      <c r="A256" s="4">
        <v>2018</v>
      </c>
      <c r="B256" s="4">
        <v>12</v>
      </c>
      <c r="C256" s="4" t="s">
        <v>13</v>
      </c>
      <c r="D256" s="6">
        <v>212964</v>
      </c>
      <c r="E256" s="6">
        <v>34277</v>
      </c>
      <c r="F256" s="6">
        <v>0</v>
      </c>
      <c r="G256" s="6">
        <v>0</v>
      </c>
      <c r="H256" s="7">
        <v>1003829</v>
      </c>
      <c r="J256" s="7">
        <v>1003184.4908194909</v>
      </c>
      <c r="K256" s="7">
        <v>262.00873362445412</v>
      </c>
      <c r="L256" s="7">
        <v>382.50044688460815</v>
      </c>
    </row>
    <row r="257" spans="1:12">
      <c r="A257" s="4">
        <v>2017</v>
      </c>
      <c r="B257" s="4">
        <v>12</v>
      </c>
      <c r="C257" s="4" t="s">
        <v>13</v>
      </c>
      <c r="D257" s="6">
        <v>241900</v>
      </c>
      <c r="E257" s="6">
        <v>45031</v>
      </c>
      <c r="F257" s="6">
        <v>0</v>
      </c>
      <c r="G257" s="6">
        <v>0</v>
      </c>
      <c r="H257" s="7">
        <v>968460</v>
      </c>
      <c r="J257" s="7">
        <v>966169</v>
      </c>
      <c r="K257" s="7">
        <v>1918</v>
      </c>
      <c r="L257" s="7">
        <v>373</v>
      </c>
    </row>
    <row r="258" spans="1:12">
      <c r="A258" s="4">
        <v>2016</v>
      </c>
      <c r="B258" s="4">
        <v>12</v>
      </c>
      <c r="C258" s="4" t="s">
        <v>13</v>
      </c>
      <c r="D258" s="6">
        <v>221364</v>
      </c>
      <c r="E258" s="6">
        <v>35043</v>
      </c>
      <c r="F258" s="6">
        <v>0</v>
      </c>
      <c r="G258" s="6">
        <v>0</v>
      </c>
      <c r="H258" s="7">
        <v>923003</v>
      </c>
      <c r="J258" s="7">
        <v>920101.22442676011</v>
      </c>
      <c r="K258" s="7">
        <v>2181.956171141258</v>
      </c>
      <c r="L258" s="7">
        <v>719.81940209864388</v>
      </c>
    </row>
    <row r="259" spans="1:12">
      <c r="A259" s="4">
        <v>2015</v>
      </c>
      <c r="B259" s="4">
        <v>12</v>
      </c>
      <c r="C259" s="4" t="s">
        <v>13</v>
      </c>
      <c r="D259" s="6">
        <v>236817</v>
      </c>
      <c r="E259" s="6">
        <v>47717</v>
      </c>
      <c r="F259" s="6">
        <v>0</v>
      </c>
      <c r="G259" s="6">
        <v>0</v>
      </c>
      <c r="H259" s="7">
        <v>889019</v>
      </c>
      <c r="J259" s="7">
        <v>886176</v>
      </c>
      <c r="K259" s="7">
        <v>2113</v>
      </c>
      <c r="L259" s="7">
        <v>730</v>
      </c>
    </row>
    <row r="260" spans="1:12">
      <c r="A260" s="4">
        <v>2014</v>
      </c>
      <c r="B260" s="4">
        <v>12</v>
      </c>
      <c r="C260" s="4" t="s">
        <v>13</v>
      </c>
      <c r="D260" s="6">
        <v>241333</v>
      </c>
      <c r="E260" s="6">
        <v>55641</v>
      </c>
      <c r="F260" s="6">
        <v>242</v>
      </c>
      <c r="G260" s="6">
        <v>0</v>
      </c>
      <c r="H260" s="7">
        <v>841041</v>
      </c>
      <c r="J260" s="7">
        <v>838481</v>
      </c>
      <c r="K260" s="7">
        <v>1892</v>
      </c>
      <c r="L260" s="7">
        <v>668</v>
      </c>
    </row>
    <row r="261" spans="1:12">
      <c r="A261" s="4">
        <v>2013</v>
      </c>
      <c r="B261" s="4">
        <v>12</v>
      </c>
      <c r="C261" s="4" t="s">
        <v>13</v>
      </c>
      <c r="D261" s="6">
        <v>238560</v>
      </c>
      <c r="E261" s="6">
        <v>73742</v>
      </c>
      <c r="F261" s="6">
        <v>1500</v>
      </c>
      <c r="G261" s="6">
        <v>0</v>
      </c>
      <c r="H261" s="7">
        <v>760256</v>
      </c>
      <c r="J261" s="7">
        <v>758152.14399999997</v>
      </c>
      <c r="K261" s="7">
        <v>1451</v>
      </c>
      <c r="L261" s="7">
        <v>652.85599999999999</v>
      </c>
    </row>
    <row r="262" spans="1:12">
      <c r="A262" s="4">
        <v>2012</v>
      </c>
      <c r="B262" s="4">
        <v>12</v>
      </c>
      <c r="C262" s="4" t="s">
        <v>13</v>
      </c>
      <c r="D262" s="6">
        <v>249636</v>
      </c>
      <c r="E262" s="6">
        <v>96584</v>
      </c>
      <c r="F262" s="6">
        <v>0</v>
      </c>
      <c r="G262" s="6">
        <v>0</v>
      </c>
      <c r="H262" s="7">
        <v>688231</v>
      </c>
      <c r="J262" s="7">
        <v>685942</v>
      </c>
      <c r="K262" s="7">
        <v>0</v>
      </c>
      <c r="L262" s="7">
        <v>0</v>
      </c>
    </row>
    <row r="263" spans="1:12">
      <c r="A263" s="4">
        <v>2011</v>
      </c>
      <c r="B263" s="4">
        <v>12</v>
      </c>
      <c r="C263" s="4" t="s">
        <v>13</v>
      </c>
      <c r="D263" s="6">
        <v>194884</v>
      </c>
      <c r="E263" s="6">
        <v>48207</v>
      </c>
      <c r="F263" s="6">
        <v>0</v>
      </c>
      <c r="G263" s="6">
        <v>0</v>
      </c>
      <c r="H263" s="7">
        <v>592090</v>
      </c>
      <c r="J263" s="7">
        <v>587001.1</v>
      </c>
      <c r="K263" s="7">
        <v>4250.7</v>
      </c>
      <c r="L263" s="7">
        <v>838.2</v>
      </c>
    </row>
    <row r="264" spans="1:12">
      <c r="A264" s="4">
        <v>2010</v>
      </c>
      <c r="B264" s="4">
        <v>12</v>
      </c>
      <c r="C264" s="4" t="s">
        <v>13</v>
      </c>
      <c r="D264" s="6">
        <v>207554</v>
      </c>
      <c r="E264" s="6">
        <v>62099</v>
      </c>
      <c r="F264" s="6">
        <v>180</v>
      </c>
      <c r="G264" s="6">
        <v>0</v>
      </c>
      <c r="H264" s="7">
        <v>540639</v>
      </c>
      <c r="J264" s="7">
        <v>534241</v>
      </c>
      <c r="K264" s="7">
        <v>5613</v>
      </c>
      <c r="L264" s="7">
        <v>785</v>
      </c>
    </row>
    <row r="265" spans="1:12">
      <c r="A265" s="4">
        <v>2009</v>
      </c>
      <c r="B265" s="4">
        <v>6</v>
      </c>
      <c r="C265" s="4" t="s">
        <v>13</v>
      </c>
      <c r="D265" s="6">
        <v>224286</v>
      </c>
      <c r="E265" s="6">
        <v>116697</v>
      </c>
      <c r="F265" s="6">
        <v>2497</v>
      </c>
      <c r="G265" s="6">
        <v>0</v>
      </c>
      <c r="H265" s="7">
        <v>422882</v>
      </c>
      <c r="J265" s="7">
        <v>416975</v>
      </c>
      <c r="K265" s="7">
        <v>5306.3530000000001</v>
      </c>
      <c r="L265" s="7">
        <v>600.30899999999997</v>
      </c>
    </row>
    <row r="266" spans="1:12">
      <c r="A266" s="4">
        <v>2008</v>
      </c>
      <c r="B266" s="4">
        <v>12</v>
      </c>
      <c r="C266" s="4" t="s">
        <v>13</v>
      </c>
      <c r="D266" s="6">
        <v>113097</v>
      </c>
      <c r="E266" s="6">
        <v>46528</v>
      </c>
      <c r="F266" s="6">
        <v>2562</v>
      </c>
      <c r="G266" s="6">
        <v>0</v>
      </c>
      <c r="H266" s="7">
        <v>358425</v>
      </c>
      <c r="J266" s="7">
        <v>353164</v>
      </c>
      <c r="K266" s="7">
        <v>4670.5460000000003</v>
      </c>
      <c r="L266" s="7">
        <v>590.07299999999998</v>
      </c>
    </row>
    <row r="267" spans="1:12">
      <c r="A267" s="4">
        <v>2007</v>
      </c>
      <c r="B267" s="4">
        <v>12</v>
      </c>
      <c r="C267" s="4" t="s">
        <v>13</v>
      </c>
      <c r="D267" s="6">
        <v>50844</v>
      </c>
      <c r="E267" s="6">
        <v>-8528</v>
      </c>
      <c r="F267" s="6">
        <v>0</v>
      </c>
      <c r="G267" s="6">
        <v>0</v>
      </c>
      <c r="H267" s="7">
        <v>307168</v>
      </c>
      <c r="J267" s="7">
        <v>303551</v>
      </c>
      <c r="K267" s="7">
        <v>2717</v>
      </c>
      <c r="L267" s="7">
        <v>900</v>
      </c>
    </row>
    <row r="268" spans="1:12">
      <c r="A268" s="4">
        <v>2006</v>
      </c>
      <c r="B268" s="4">
        <v>12</v>
      </c>
      <c r="C268" s="4" t="s">
        <v>13</v>
      </c>
      <c r="D268" s="6">
        <v>55072</v>
      </c>
      <c r="E268" s="6">
        <v>-7146</v>
      </c>
      <c r="F268" s="6">
        <v>0</v>
      </c>
      <c r="G268" s="6">
        <v>0</v>
      </c>
      <c r="H268" s="7">
        <v>312457</v>
      </c>
      <c r="J268" s="7">
        <v>308332</v>
      </c>
      <c r="K268" s="7">
        <v>3037</v>
      </c>
      <c r="L268" s="7">
        <v>1088</v>
      </c>
    </row>
    <row r="269" spans="1:12">
      <c r="A269" s="4">
        <v>2005</v>
      </c>
      <c r="B269" s="4">
        <v>12</v>
      </c>
      <c r="C269" s="4" t="s">
        <v>13</v>
      </c>
      <c r="D269" s="6">
        <v>65429</v>
      </c>
      <c r="E269" s="6">
        <v>-1670</v>
      </c>
      <c r="F269" s="6">
        <v>820</v>
      </c>
      <c r="G269" s="6">
        <v>0</v>
      </c>
      <c r="H269" s="7">
        <v>319162</v>
      </c>
      <c r="J269" s="7">
        <v>313329</v>
      </c>
      <c r="K269" s="7">
        <v>3565</v>
      </c>
      <c r="L269" s="7">
        <v>2268</v>
      </c>
    </row>
    <row r="270" spans="1:12">
      <c r="A270" s="4">
        <v>2004</v>
      </c>
      <c r="B270" s="4">
        <v>12</v>
      </c>
      <c r="C270" s="4" t="s">
        <v>13</v>
      </c>
      <c r="D270" s="6">
        <v>75912</v>
      </c>
      <c r="E270" s="6">
        <v>3063</v>
      </c>
      <c r="F270" s="6">
        <v>1185</v>
      </c>
      <c r="G270" s="6">
        <v>0</v>
      </c>
    </row>
    <row r="271" spans="1:12">
      <c r="A271" s="4">
        <v>2003</v>
      </c>
      <c r="B271" s="4">
        <v>12</v>
      </c>
      <c r="C271" s="4" t="s">
        <v>13</v>
      </c>
      <c r="D271" s="6">
        <v>70654</v>
      </c>
      <c r="E271" s="6">
        <v>627</v>
      </c>
      <c r="F271" s="6">
        <v>0</v>
      </c>
      <c r="G271" s="6">
        <v>0</v>
      </c>
    </row>
    <row r="272" spans="1:12">
      <c r="A272" s="4">
        <v>2002</v>
      </c>
      <c r="B272" s="4">
        <v>12</v>
      </c>
      <c r="C272" s="4" t="s">
        <v>13</v>
      </c>
      <c r="D272" s="6">
        <v>65390</v>
      </c>
      <c r="E272" s="6">
        <v>7600</v>
      </c>
      <c r="F272" s="6">
        <v>0</v>
      </c>
      <c r="G272" s="6">
        <v>0</v>
      </c>
    </row>
    <row r="273" spans="1:12">
      <c r="A273" s="4">
        <v>2001</v>
      </c>
      <c r="B273" s="4">
        <v>12</v>
      </c>
      <c r="C273" s="4" t="s">
        <v>13</v>
      </c>
      <c r="D273" s="6">
        <v>64422</v>
      </c>
      <c r="E273" s="6">
        <v>2626</v>
      </c>
      <c r="F273" s="6">
        <v>1176</v>
      </c>
      <c r="G273" s="6">
        <v>0</v>
      </c>
    </row>
    <row r="274" spans="1:12">
      <c r="A274" s="4">
        <v>2000</v>
      </c>
      <c r="B274" s="4">
        <v>12</v>
      </c>
      <c r="C274" s="4" t="s">
        <v>13</v>
      </c>
      <c r="D274" s="6">
        <v>81408</v>
      </c>
      <c r="E274" s="6">
        <v>8850</v>
      </c>
      <c r="F274" s="6">
        <v>1602</v>
      </c>
      <c r="G274" s="6">
        <v>0</v>
      </c>
    </row>
    <row r="275" spans="1:12">
      <c r="A275" s="4">
        <v>2024</v>
      </c>
      <c r="B275" s="4">
        <v>12</v>
      </c>
      <c r="C275" s="4" t="s">
        <v>14</v>
      </c>
      <c r="D275" s="6">
        <f>VLOOKUP($C275,'[1]T.II.A gr&amp;net iss nat curr '!$B$8:$P$38,5,FALSE)</f>
        <v>30643</v>
      </c>
      <c r="E275" s="6">
        <f>VLOOKUP($C275,'[1]T.II.A gr&amp;net iss nat curr '!$B$8:$P$38,15,FALSE)</f>
        <v>3895</v>
      </c>
      <c r="F275" s="6">
        <f>VLOOKUP($C275,'[1]T.II.B gr&amp;net iss foreign curr'!$B$8:$P$38,5,FALSE)</f>
        <v>0</v>
      </c>
      <c r="G275" s="6">
        <f>VLOOKUP($C275,'[1]T.II.B gr&amp;net iss foreign curr'!$B$8:$P$38,15,FALSE)</f>
        <v>0</v>
      </c>
      <c r="H275" s="7">
        <f>VLOOKUP($C275,'[1]T.I.A Total debt outstanding'!C:K,5,FALSE)</f>
        <v>87129</v>
      </c>
      <c r="I275" s="7">
        <f>VLOOKUP($C275,'[1]T.I.A Total debt outstanding'!$C:$K,6,FALSE)</f>
        <v>0</v>
      </c>
      <c r="J275" s="7">
        <f>VLOOKUP($C275,'[1]T.I.A Total debt outstanding'!$C:$K,7,FALSE)</f>
        <v>81800</v>
      </c>
      <c r="K275" s="7">
        <f>VLOOKUP($C275,'[1]T.I.A Total debt outstanding'!$C:$K,8,FALSE)</f>
        <v>5329</v>
      </c>
      <c r="L275" s="7">
        <f>VLOOKUP($C275,'[1]T.I.A Total debt outstanding'!$C:$K,9,FALSE)</f>
        <v>0</v>
      </c>
    </row>
    <row r="276" spans="1:12">
      <c r="A276" s="4">
        <v>2023</v>
      </c>
      <c r="B276" s="4">
        <v>12</v>
      </c>
      <c r="C276" s="4" t="s">
        <v>14</v>
      </c>
      <c r="D276" s="6">
        <v>32304</v>
      </c>
      <c r="E276" s="6">
        <v>-9322</v>
      </c>
      <c r="F276" s="6">
        <v>2801</v>
      </c>
      <c r="G276" s="6">
        <v>1106</v>
      </c>
      <c r="H276" s="7">
        <v>91770</v>
      </c>
      <c r="J276" s="7">
        <v>84623</v>
      </c>
      <c r="K276" s="7">
        <v>7147</v>
      </c>
      <c r="L276" s="7">
        <v>0</v>
      </c>
    </row>
    <row r="277" spans="1:12">
      <c r="A277" s="4">
        <v>2022</v>
      </c>
      <c r="B277" s="4">
        <v>12</v>
      </c>
      <c r="C277" s="4" t="s">
        <v>14</v>
      </c>
      <c r="D277" s="6">
        <v>38596</v>
      </c>
      <c r="E277" s="6">
        <v>-15116</v>
      </c>
      <c r="F277" s="6">
        <v>0</v>
      </c>
      <c r="G277" s="6">
        <v>-2551</v>
      </c>
      <c r="H277" s="7">
        <v>101092</v>
      </c>
      <c r="J277" s="7">
        <v>95054</v>
      </c>
      <c r="K277" s="7">
        <v>6038</v>
      </c>
      <c r="L277" s="7">
        <v>0</v>
      </c>
    </row>
    <row r="278" spans="1:12">
      <c r="A278" s="4">
        <v>2021</v>
      </c>
      <c r="B278" s="4">
        <v>12</v>
      </c>
      <c r="C278" s="4" t="s">
        <v>14</v>
      </c>
      <c r="D278" s="6">
        <v>52571</v>
      </c>
      <c r="E278" s="6">
        <v>-2889</v>
      </c>
      <c r="F278" s="6">
        <v>1694.91525424</v>
      </c>
      <c r="G278" s="6">
        <v>1694.91525424</v>
      </c>
      <c r="H278" s="7">
        <v>116208</v>
      </c>
      <c r="J278" s="7">
        <v>107618</v>
      </c>
      <c r="K278" s="7">
        <v>8590</v>
      </c>
      <c r="L278" s="7">
        <v>0</v>
      </c>
    </row>
    <row r="279" spans="1:12">
      <c r="A279" s="4">
        <v>2020</v>
      </c>
      <c r="B279" s="4">
        <v>12</v>
      </c>
      <c r="C279" s="4" t="s">
        <v>14</v>
      </c>
      <c r="D279" s="6">
        <v>68830</v>
      </c>
      <c r="E279" s="6">
        <v>7490</v>
      </c>
      <c r="F279" s="6">
        <v>2528</v>
      </c>
      <c r="G279" s="6">
        <v>-60</v>
      </c>
      <c r="H279" s="7">
        <v>117402</v>
      </c>
      <c r="J279" s="7">
        <v>110507</v>
      </c>
      <c r="K279" s="7">
        <v>6895</v>
      </c>
      <c r="L279" s="7">
        <v>0</v>
      </c>
    </row>
    <row r="280" spans="1:12">
      <c r="A280" s="4">
        <v>2019</v>
      </c>
      <c r="B280" s="4">
        <v>12</v>
      </c>
      <c r="C280" s="4" t="s">
        <v>14</v>
      </c>
      <c r="D280" s="6">
        <v>63770</v>
      </c>
      <c r="E280" s="6">
        <v>10095.799999999999</v>
      </c>
      <c r="F280" s="6">
        <v>1815</v>
      </c>
      <c r="G280" s="6">
        <v>1815</v>
      </c>
      <c r="H280" s="7">
        <v>109972</v>
      </c>
      <c r="J280" s="7">
        <v>103017.49400000001</v>
      </c>
      <c r="K280" s="7">
        <v>6954.5060000000003</v>
      </c>
      <c r="L280" s="7">
        <v>0</v>
      </c>
    </row>
    <row r="281" spans="1:12">
      <c r="A281" s="4">
        <v>2018</v>
      </c>
      <c r="B281" s="4">
        <v>12</v>
      </c>
      <c r="C281" s="4" t="s">
        <v>14</v>
      </c>
      <c r="D281" s="6">
        <v>61124.55</v>
      </c>
      <c r="E281" s="6">
        <v>6492.55</v>
      </c>
      <c r="F281" s="6">
        <v>2587.5450000000001</v>
      </c>
      <c r="G281" s="6">
        <v>2587.5450000000001</v>
      </c>
      <c r="H281" s="7">
        <v>98060</v>
      </c>
      <c r="J281" s="7">
        <v>92921</v>
      </c>
      <c r="K281" s="7">
        <v>5139</v>
      </c>
      <c r="L281" s="7">
        <v>0</v>
      </c>
    </row>
    <row r="282" spans="1:12">
      <c r="A282" s="4">
        <v>2017</v>
      </c>
      <c r="B282" s="4">
        <v>12</v>
      </c>
      <c r="C282" s="4" t="s">
        <v>14</v>
      </c>
      <c r="D282" s="6">
        <v>46227</v>
      </c>
      <c r="E282" s="6">
        <v>1071</v>
      </c>
      <c r="F282" s="6">
        <v>2551</v>
      </c>
      <c r="G282" s="6">
        <v>2552</v>
      </c>
      <c r="H282" s="7">
        <v>88980</v>
      </c>
      <c r="J282" s="7">
        <v>86428</v>
      </c>
      <c r="K282" s="7">
        <v>2552</v>
      </c>
      <c r="L282" s="7">
        <v>0</v>
      </c>
    </row>
    <row r="283" spans="1:12">
      <c r="A283" s="4">
        <v>2016</v>
      </c>
      <c r="B283" s="4">
        <v>12</v>
      </c>
      <c r="C283" s="4" t="s">
        <v>14</v>
      </c>
      <c r="D283" s="6">
        <v>59597</v>
      </c>
      <c r="E283" s="6">
        <v>8641</v>
      </c>
      <c r="F283" s="6">
        <v>0</v>
      </c>
      <c r="G283" s="6">
        <v>0</v>
      </c>
      <c r="H283" s="7">
        <v>85359</v>
      </c>
      <c r="J283" s="7">
        <v>85359</v>
      </c>
      <c r="K283" s="7">
        <v>0</v>
      </c>
      <c r="L283" s="7">
        <v>0</v>
      </c>
    </row>
    <row r="284" spans="1:12">
      <c r="A284" s="4">
        <v>2015</v>
      </c>
      <c r="B284" s="4">
        <v>12</v>
      </c>
      <c r="C284" s="4" t="s">
        <v>14</v>
      </c>
      <c r="D284" s="6">
        <v>75274</v>
      </c>
      <c r="E284" s="6">
        <v>27479</v>
      </c>
      <c r="F284" s="6">
        <v>0</v>
      </c>
      <c r="G284" s="6">
        <v>0</v>
      </c>
      <c r="H284" s="7">
        <v>76718</v>
      </c>
      <c r="J284" s="7">
        <v>76718</v>
      </c>
      <c r="K284" s="7">
        <v>0</v>
      </c>
      <c r="L284" s="7">
        <v>0</v>
      </c>
    </row>
    <row r="285" spans="1:12">
      <c r="A285" s="4">
        <v>2014</v>
      </c>
      <c r="B285" s="4">
        <v>12</v>
      </c>
      <c r="C285" s="4" t="s">
        <v>14</v>
      </c>
      <c r="D285" s="6">
        <v>53484</v>
      </c>
      <c r="E285" s="6">
        <v>-10850</v>
      </c>
      <c r="F285" s="6">
        <v>0</v>
      </c>
      <c r="G285" s="6">
        <v>0</v>
      </c>
      <c r="H285" s="7">
        <v>49239</v>
      </c>
      <c r="J285" s="7">
        <v>49239</v>
      </c>
      <c r="K285" s="7">
        <v>0</v>
      </c>
      <c r="L285" s="7">
        <v>0</v>
      </c>
    </row>
    <row r="286" spans="1:12">
      <c r="A286" s="4">
        <v>2013</v>
      </c>
      <c r="B286" s="4">
        <v>12</v>
      </c>
      <c r="C286" s="4" t="s">
        <v>14</v>
      </c>
      <c r="D286" s="6">
        <v>63468.35</v>
      </c>
      <c r="E286" s="6">
        <v>20621</v>
      </c>
      <c r="F286" s="6">
        <v>0</v>
      </c>
      <c r="G286" s="6">
        <v>0</v>
      </c>
      <c r="H286" s="7">
        <v>60089.15</v>
      </c>
      <c r="J286" s="7">
        <v>60089.15</v>
      </c>
      <c r="K286" s="7">
        <v>0</v>
      </c>
      <c r="L286" s="7">
        <v>0</v>
      </c>
    </row>
    <row r="287" spans="1:12">
      <c r="A287" s="4">
        <v>2012</v>
      </c>
      <c r="B287" s="4">
        <v>12</v>
      </c>
      <c r="C287" s="4" t="s">
        <v>14</v>
      </c>
      <c r="D287" s="6">
        <v>39468</v>
      </c>
      <c r="E287" s="6">
        <v>39468</v>
      </c>
      <c r="F287" s="6">
        <v>0</v>
      </c>
      <c r="G287" s="6">
        <v>0</v>
      </c>
    </row>
    <row r="288" spans="1:12">
      <c r="A288" s="4">
        <v>2024</v>
      </c>
      <c r="B288" s="4">
        <v>12</v>
      </c>
      <c r="C288" s="4" t="s">
        <v>15</v>
      </c>
      <c r="D288" s="6">
        <f>VLOOKUP($C288,'[1]T.II.A gr&amp;net iss nat curr '!$B$8:$P$38,5,FALSE)</f>
        <v>196241</v>
      </c>
      <c r="E288" s="6">
        <f>VLOOKUP($C288,'[1]T.II.A gr&amp;net iss nat curr '!$B$8:$P$38,15,FALSE)</f>
        <v>142813</v>
      </c>
      <c r="F288" s="6">
        <f>VLOOKUP($C288,'[1]T.II.B gr&amp;net iss foreign curr'!$B$8:$P$38,5,FALSE)</f>
        <v>0</v>
      </c>
      <c r="G288" s="6">
        <f>VLOOKUP($C288,'[1]T.II.B gr&amp;net iss foreign curr'!$B$8:$P$38,15,FALSE)</f>
        <v>0</v>
      </c>
      <c r="H288" s="7">
        <f>VLOOKUP($C288,'[1]T.I.A Total debt outstanding'!C:K,5,FALSE)</f>
        <v>600925</v>
      </c>
      <c r="I288" s="7">
        <f>VLOOKUP($C288,'[1]T.I.A Total debt outstanding'!$C:$K,6,FALSE)</f>
        <v>0</v>
      </c>
      <c r="J288" s="7">
        <f>VLOOKUP($C288,'[1]T.I.A Total debt outstanding'!$C:$K,7,FALSE)</f>
        <v>600925</v>
      </c>
      <c r="K288" s="7">
        <f>VLOOKUP($C288,'[1]T.I.A Total debt outstanding'!$C:$K,8,FALSE)</f>
        <v>0</v>
      </c>
      <c r="L288" s="7">
        <f>VLOOKUP($C288,'[1]T.I.A Total debt outstanding'!$C:$K,9,FALSE)</f>
        <v>0</v>
      </c>
    </row>
    <row r="289" spans="1:12">
      <c r="A289" s="4">
        <v>2023</v>
      </c>
      <c r="B289" s="4">
        <v>12</v>
      </c>
      <c r="C289" s="4" t="s">
        <v>15</v>
      </c>
      <c r="D289" s="6">
        <v>159500</v>
      </c>
      <c r="E289" s="6">
        <v>115900</v>
      </c>
      <c r="F289" s="6">
        <v>0</v>
      </c>
      <c r="G289" s="6">
        <v>0</v>
      </c>
      <c r="H289" s="7">
        <v>458100</v>
      </c>
      <c r="J289" s="7">
        <v>458100</v>
      </c>
      <c r="K289" s="7">
        <v>0</v>
      </c>
      <c r="L289" s="7">
        <v>0</v>
      </c>
    </row>
    <row r="290" spans="1:12">
      <c r="A290" s="4">
        <v>2022</v>
      </c>
      <c r="B290" s="4">
        <v>12</v>
      </c>
      <c r="C290" s="4" t="s">
        <v>15</v>
      </c>
      <c r="D290" s="6">
        <v>173562</v>
      </c>
      <c r="E290" s="6">
        <v>113162</v>
      </c>
      <c r="F290" s="6">
        <v>0</v>
      </c>
      <c r="G290" s="6">
        <v>0</v>
      </c>
      <c r="H290" s="7">
        <v>347300</v>
      </c>
      <c r="J290" s="7">
        <v>347300</v>
      </c>
      <c r="K290" s="7">
        <v>0</v>
      </c>
      <c r="L290" s="7">
        <v>0</v>
      </c>
    </row>
    <row r="291" spans="1:12">
      <c r="A291" s="4">
        <v>2021</v>
      </c>
      <c r="B291" s="4">
        <v>12</v>
      </c>
      <c r="C291" s="4" t="s">
        <v>15</v>
      </c>
      <c r="D291" s="6">
        <v>157499</v>
      </c>
      <c r="E291" s="6">
        <v>142739.20000000001</v>
      </c>
      <c r="F291" s="6">
        <v>0</v>
      </c>
      <c r="G291" s="6">
        <v>0</v>
      </c>
      <c r="H291" s="7">
        <v>234900</v>
      </c>
      <c r="J291" s="7">
        <v>234900</v>
      </c>
      <c r="K291" s="7">
        <v>0</v>
      </c>
      <c r="L291" s="7">
        <v>0</v>
      </c>
    </row>
    <row r="292" spans="1:12">
      <c r="A292" s="4">
        <v>2024</v>
      </c>
      <c r="B292" s="4">
        <v>12</v>
      </c>
      <c r="C292" s="4" t="s">
        <v>16</v>
      </c>
      <c r="D292" s="6">
        <f>VLOOKUP($C292,'[1]T.II.A gr&amp;net iss nat curr '!$B$8:$P$38,5,FALSE)</f>
        <v>43973</v>
      </c>
      <c r="E292" s="6">
        <f>VLOOKUP($C292,'[1]T.II.A gr&amp;net iss nat curr '!$B$8:$P$38,15,FALSE)</f>
        <v>13242</v>
      </c>
      <c r="F292" s="6">
        <f>VLOOKUP($C292,'[1]T.II.B gr&amp;net iss foreign curr'!$B$8:$P$38,5,FALSE)</f>
        <v>0</v>
      </c>
      <c r="G292" s="6">
        <f>VLOOKUP($C292,'[1]T.II.B gr&amp;net iss foreign curr'!$B$8:$P$38,15,FALSE)</f>
        <v>0</v>
      </c>
      <c r="H292" s="7">
        <f>VLOOKUP($C292,'[1]T.I.A Total debt outstanding'!C:K,5,FALSE)</f>
        <v>169414</v>
      </c>
      <c r="I292" s="7">
        <f>VLOOKUP($C292,'[1]T.I.A Total debt outstanding'!$C:$K,6,FALSE)</f>
        <v>0</v>
      </c>
      <c r="J292" s="7">
        <f>VLOOKUP($C292,'[1]T.I.A Total debt outstanding'!$C:$K,7,FALSE)</f>
        <v>169414</v>
      </c>
      <c r="K292" s="7">
        <f>VLOOKUP($C292,'[1]T.I.A Total debt outstanding'!$C:$K,8,FALSE)</f>
        <v>0</v>
      </c>
      <c r="L292" s="7">
        <f>VLOOKUP($C292,'[1]T.I.A Total debt outstanding'!$C:$K,9,FALSE)</f>
        <v>0</v>
      </c>
    </row>
    <row r="293" spans="1:12">
      <c r="A293" s="4">
        <v>2023</v>
      </c>
      <c r="B293" s="4">
        <v>12</v>
      </c>
      <c r="C293" s="4" t="s">
        <v>16</v>
      </c>
      <c r="D293" s="6">
        <v>42730</v>
      </c>
      <c r="E293" s="6">
        <v>14544</v>
      </c>
      <c r="F293" s="6">
        <v>0</v>
      </c>
      <c r="G293" s="6">
        <v>0</v>
      </c>
      <c r="H293" s="7">
        <v>156172</v>
      </c>
      <c r="J293" s="7">
        <v>156172</v>
      </c>
      <c r="K293" s="7">
        <v>0</v>
      </c>
      <c r="L293" s="7">
        <v>0</v>
      </c>
    </row>
    <row r="294" spans="1:12">
      <c r="A294" s="4">
        <v>2022</v>
      </c>
      <c r="B294" s="4">
        <v>12</v>
      </c>
      <c r="C294" s="4" t="s">
        <v>16</v>
      </c>
      <c r="D294" s="6">
        <v>35111</v>
      </c>
      <c r="E294" s="6">
        <v>12932</v>
      </c>
      <c r="F294" s="6">
        <v>0</v>
      </c>
      <c r="G294" s="6">
        <v>0</v>
      </c>
      <c r="H294" s="7">
        <v>141628</v>
      </c>
      <c r="J294" s="7">
        <v>141628</v>
      </c>
      <c r="K294" s="7">
        <v>0</v>
      </c>
      <c r="L294" s="7">
        <v>0</v>
      </c>
    </row>
    <row r="295" spans="1:12">
      <c r="A295" s="4">
        <v>2021</v>
      </c>
      <c r="B295" s="4">
        <v>12</v>
      </c>
      <c r="C295" s="4" t="s">
        <v>16</v>
      </c>
      <c r="D295" s="6">
        <v>28064</v>
      </c>
      <c r="E295" s="6">
        <v>3863</v>
      </c>
      <c r="F295" s="6">
        <v>0</v>
      </c>
      <c r="G295" s="6">
        <v>0</v>
      </c>
      <c r="H295" s="7">
        <v>128696</v>
      </c>
      <c r="J295" s="7">
        <v>128696</v>
      </c>
      <c r="K295" s="7">
        <v>0</v>
      </c>
      <c r="L295" s="7">
        <v>0</v>
      </c>
    </row>
    <row r="296" spans="1:12">
      <c r="A296" s="4">
        <v>2020</v>
      </c>
      <c r="B296" s="4">
        <v>12</v>
      </c>
      <c r="C296" s="4" t="s">
        <v>16</v>
      </c>
      <c r="D296" s="6">
        <v>39486</v>
      </c>
      <c r="E296" s="6">
        <v>18465</v>
      </c>
      <c r="F296" s="6">
        <v>0</v>
      </c>
      <c r="G296" s="6">
        <v>0</v>
      </c>
      <c r="H296" s="7">
        <v>124833</v>
      </c>
      <c r="J296" s="7">
        <v>124833</v>
      </c>
      <c r="K296" s="7">
        <v>0</v>
      </c>
      <c r="L296" s="7">
        <v>0</v>
      </c>
    </row>
    <row r="297" spans="1:12">
      <c r="A297" s="4">
        <v>2019</v>
      </c>
      <c r="B297" s="4">
        <v>12</v>
      </c>
      <c r="C297" s="4" t="s">
        <v>16</v>
      </c>
      <c r="D297" s="6">
        <v>14986</v>
      </c>
      <c r="E297" s="6">
        <v>-1395</v>
      </c>
      <c r="F297" s="6">
        <v>0</v>
      </c>
      <c r="G297" s="6">
        <v>0</v>
      </c>
      <c r="H297" s="7">
        <v>106368</v>
      </c>
      <c r="J297" s="7">
        <v>106368</v>
      </c>
      <c r="K297" s="7">
        <v>0</v>
      </c>
      <c r="L297" s="7">
        <v>0</v>
      </c>
    </row>
    <row r="298" spans="1:12">
      <c r="A298" s="4">
        <v>2018</v>
      </c>
      <c r="B298" s="4">
        <v>12</v>
      </c>
      <c r="C298" s="4" t="s">
        <v>16</v>
      </c>
      <c r="D298" s="6">
        <v>14290</v>
      </c>
      <c r="E298" s="6">
        <v>-0.8</v>
      </c>
      <c r="F298" s="6">
        <v>0</v>
      </c>
      <c r="G298" s="6">
        <v>0</v>
      </c>
      <c r="H298" s="7">
        <v>104973</v>
      </c>
      <c r="J298" s="7">
        <v>104973</v>
      </c>
      <c r="K298" s="7">
        <v>0</v>
      </c>
      <c r="L298" s="7">
        <v>0</v>
      </c>
    </row>
    <row r="299" spans="1:12">
      <c r="A299" s="4">
        <v>2017</v>
      </c>
      <c r="B299" s="4">
        <v>12</v>
      </c>
      <c r="C299" s="4" t="s">
        <v>16</v>
      </c>
      <c r="D299" s="6">
        <v>20699</v>
      </c>
      <c r="E299" s="6">
        <v>3421</v>
      </c>
      <c r="F299" s="6">
        <v>0</v>
      </c>
      <c r="G299" s="6">
        <v>0</v>
      </c>
      <c r="H299" s="7">
        <v>105773</v>
      </c>
      <c r="J299" s="7">
        <v>105773</v>
      </c>
      <c r="K299" s="7">
        <v>0</v>
      </c>
      <c r="L299" s="7">
        <v>0</v>
      </c>
    </row>
    <row r="300" spans="1:12">
      <c r="A300" s="4">
        <v>2016</v>
      </c>
      <c r="B300" s="4">
        <v>12</v>
      </c>
      <c r="C300" s="4" t="s">
        <v>16</v>
      </c>
      <c r="D300" s="6">
        <v>17174</v>
      </c>
      <c r="E300" s="6">
        <v>2536</v>
      </c>
      <c r="F300" s="6">
        <v>0</v>
      </c>
      <c r="G300" s="6">
        <v>0</v>
      </c>
      <c r="H300" s="7">
        <v>102352</v>
      </c>
      <c r="J300" s="7">
        <v>102352</v>
      </c>
      <c r="K300" s="7">
        <v>0</v>
      </c>
      <c r="L300" s="7">
        <v>0</v>
      </c>
    </row>
    <row r="301" spans="1:12">
      <c r="A301" s="4">
        <v>2015</v>
      </c>
      <c r="B301" s="4">
        <v>12</v>
      </c>
      <c r="C301" s="4" t="s">
        <v>16</v>
      </c>
      <c r="D301" s="6">
        <v>16267</v>
      </c>
      <c r="E301" s="6">
        <v>4678</v>
      </c>
      <c r="F301" s="6">
        <v>0</v>
      </c>
      <c r="G301" s="6">
        <v>0</v>
      </c>
      <c r="H301" s="7">
        <v>99807</v>
      </c>
      <c r="J301" s="7">
        <v>99807</v>
      </c>
      <c r="K301" s="7">
        <v>0</v>
      </c>
      <c r="L301" s="7">
        <v>0</v>
      </c>
    </row>
    <row r="302" spans="1:12">
      <c r="A302" s="4">
        <v>2014</v>
      </c>
      <c r="B302" s="4">
        <v>12</v>
      </c>
      <c r="C302" s="4" t="s">
        <v>16</v>
      </c>
      <c r="D302" s="6">
        <v>16326</v>
      </c>
      <c r="E302" s="6">
        <v>5092</v>
      </c>
      <c r="F302" s="6">
        <v>0</v>
      </c>
      <c r="G302" s="6">
        <v>0</v>
      </c>
      <c r="H302" s="7">
        <v>95129</v>
      </c>
      <c r="J302" s="7">
        <v>95129</v>
      </c>
      <c r="K302" s="7">
        <v>0</v>
      </c>
      <c r="L302" s="7">
        <v>0</v>
      </c>
    </row>
    <row r="303" spans="1:12">
      <c r="A303" s="4">
        <v>2013</v>
      </c>
      <c r="B303" s="4">
        <v>12</v>
      </c>
      <c r="C303" s="4" t="s">
        <v>16</v>
      </c>
      <c r="D303" s="6">
        <v>17733</v>
      </c>
      <c r="E303" s="6">
        <v>5829</v>
      </c>
      <c r="F303" s="6">
        <v>0</v>
      </c>
      <c r="G303" s="6">
        <v>0</v>
      </c>
      <c r="H303" s="7">
        <v>89738</v>
      </c>
      <c r="J303" s="7">
        <v>89738</v>
      </c>
      <c r="K303" s="7">
        <v>0</v>
      </c>
      <c r="L303" s="7">
        <v>0</v>
      </c>
    </row>
    <row r="304" spans="1:12">
      <c r="A304" s="4">
        <v>2012</v>
      </c>
      <c r="B304" s="4">
        <v>12</v>
      </c>
      <c r="C304" s="4" t="s">
        <v>16</v>
      </c>
      <c r="D304" s="6">
        <v>19314</v>
      </c>
      <c r="E304" s="6">
        <v>4248</v>
      </c>
      <c r="F304" s="6">
        <v>0</v>
      </c>
      <c r="G304" s="6">
        <v>0</v>
      </c>
      <c r="H304" s="7">
        <v>83910</v>
      </c>
      <c r="J304" s="7">
        <v>83910</v>
      </c>
      <c r="K304" s="7">
        <v>0</v>
      </c>
      <c r="L304" s="7">
        <v>0</v>
      </c>
    </row>
    <row r="305" spans="1:12">
      <c r="A305" s="4">
        <v>2011</v>
      </c>
      <c r="B305" s="4">
        <v>12</v>
      </c>
      <c r="C305" s="4" t="s">
        <v>16</v>
      </c>
      <c r="D305" s="6">
        <v>24478</v>
      </c>
      <c r="E305" s="6">
        <v>4509</v>
      </c>
      <c r="F305" s="6">
        <v>0</v>
      </c>
      <c r="G305" s="6">
        <v>0</v>
      </c>
      <c r="H305" s="7">
        <v>79661</v>
      </c>
      <c r="J305" s="7">
        <v>79661</v>
      </c>
      <c r="K305" s="7">
        <v>0</v>
      </c>
      <c r="L305" s="7">
        <v>0</v>
      </c>
    </row>
    <row r="306" spans="1:12">
      <c r="A306" s="4">
        <v>2010</v>
      </c>
      <c r="B306" s="4">
        <v>12</v>
      </c>
      <c r="C306" s="4" t="s">
        <v>16</v>
      </c>
      <c r="D306" s="6">
        <v>28634.000000000004</v>
      </c>
      <c r="E306" s="6">
        <v>10871</v>
      </c>
      <c r="F306" s="6">
        <v>0</v>
      </c>
      <c r="G306" s="6">
        <v>0</v>
      </c>
      <c r="H306" s="7">
        <v>75152</v>
      </c>
      <c r="J306" s="7">
        <v>75152</v>
      </c>
      <c r="K306" s="7" t="s">
        <v>35</v>
      </c>
      <c r="L306" s="7" t="s">
        <v>36</v>
      </c>
    </row>
    <row r="307" spans="1:12">
      <c r="A307" s="4">
        <v>2009</v>
      </c>
      <c r="B307" s="4">
        <v>6</v>
      </c>
      <c r="C307" s="4" t="s">
        <v>16</v>
      </c>
      <c r="D307" s="6">
        <v>24180</v>
      </c>
      <c r="E307" s="6">
        <v>9889</v>
      </c>
      <c r="F307" s="6">
        <v>0</v>
      </c>
      <c r="G307" s="6">
        <v>0</v>
      </c>
      <c r="H307" s="7">
        <v>52846</v>
      </c>
      <c r="J307" s="7">
        <v>52846</v>
      </c>
      <c r="K307" s="7">
        <v>0</v>
      </c>
      <c r="L307" s="7">
        <v>0</v>
      </c>
    </row>
    <row r="308" spans="1:12">
      <c r="A308" s="4">
        <v>2008</v>
      </c>
      <c r="B308" s="4">
        <v>12</v>
      </c>
      <c r="C308" s="4" t="s">
        <v>16</v>
      </c>
      <c r="D308" s="6">
        <v>11721</v>
      </c>
      <c r="E308" s="6">
        <v>-1686</v>
      </c>
      <c r="F308" s="6">
        <v>0</v>
      </c>
      <c r="G308" s="6">
        <v>0</v>
      </c>
      <c r="H308" s="7">
        <v>54832</v>
      </c>
      <c r="J308" s="7">
        <v>54832</v>
      </c>
      <c r="K308" s="7">
        <v>0</v>
      </c>
      <c r="L308" s="7">
        <v>0</v>
      </c>
    </row>
    <row r="309" spans="1:12">
      <c r="A309" s="4">
        <v>2007</v>
      </c>
      <c r="B309" s="4">
        <v>12</v>
      </c>
      <c r="C309" s="4" t="s">
        <v>16</v>
      </c>
      <c r="D309" s="6">
        <v>11508.000000000002</v>
      </c>
      <c r="E309" s="6">
        <v>-2834</v>
      </c>
      <c r="F309" s="6">
        <v>0</v>
      </c>
      <c r="G309" s="6">
        <v>0</v>
      </c>
      <c r="H309" s="7">
        <v>56068</v>
      </c>
      <c r="J309" s="7">
        <v>56068</v>
      </c>
      <c r="K309" s="7">
        <v>0</v>
      </c>
      <c r="L309" s="7">
        <v>0</v>
      </c>
    </row>
    <row r="310" spans="1:12">
      <c r="A310" s="4">
        <v>2006</v>
      </c>
      <c r="B310" s="4">
        <v>12</v>
      </c>
      <c r="C310" s="4" t="s">
        <v>16</v>
      </c>
      <c r="D310" s="6">
        <v>12200</v>
      </c>
      <c r="E310" s="6">
        <v>-450</v>
      </c>
      <c r="F310" s="6">
        <v>0</v>
      </c>
      <c r="G310" s="6">
        <v>0</v>
      </c>
      <c r="H310" s="7">
        <v>58904</v>
      </c>
      <c r="J310" s="7">
        <v>58860</v>
      </c>
      <c r="K310" s="7">
        <v>0</v>
      </c>
      <c r="L310" s="7">
        <v>44</v>
      </c>
    </row>
    <row r="311" spans="1:12">
      <c r="A311" s="4">
        <v>2005</v>
      </c>
      <c r="B311" s="4">
        <v>12</v>
      </c>
      <c r="C311" s="4" t="s">
        <v>16</v>
      </c>
      <c r="D311" s="6">
        <v>9200</v>
      </c>
      <c r="E311" s="6">
        <v>-3744</v>
      </c>
      <c r="F311" s="6">
        <v>0</v>
      </c>
      <c r="G311" s="6">
        <v>0</v>
      </c>
      <c r="H311" s="7">
        <v>60044</v>
      </c>
      <c r="J311" s="7">
        <v>60000</v>
      </c>
      <c r="K311" s="7">
        <v>0</v>
      </c>
      <c r="L311" s="7">
        <v>44</v>
      </c>
    </row>
    <row r="312" spans="1:12">
      <c r="A312" s="4">
        <v>2004</v>
      </c>
      <c r="B312" s="4">
        <v>12</v>
      </c>
      <c r="C312" s="4" t="s">
        <v>16</v>
      </c>
      <c r="D312" s="6">
        <v>16280</v>
      </c>
      <c r="E312" s="6">
        <v>-468</v>
      </c>
      <c r="F312" s="6">
        <v>0</v>
      </c>
      <c r="G312" s="6">
        <v>0</v>
      </c>
    </row>
    <row r="313" spans="1:12">
      <c r="A313" s="4">
        <v>2003</v>
      </c>
      <c r="B313" s="4">
        <v>12</v>
      </c>
      <c r="C313" s="4" t="s">
        <v>16</v>
      </c>
      <c r="D313" s="6">
        <v>21800</v>
      </c>
      <c r="E313" s="6">
        <v>4067</v>
      </c>
      <c r="F313" s="6">
        <v>0</v>
      </c>
      <c r="G313" s="6">
        <v>0</v>
      </c>
    </row>
    <row r="314" spans="1:12">
      <c r="A314" s="4">
        <v>2002</v>
      </c>
      <c r="B314" s="4">
        <v>12</v>
      </c>
      <c r="C314" s="4" t="s">
        <v>16</v>
      </c>
      <c r="D314" s="6">
        <v>15434</v>
      </c>
      <c r="E314" s="6">
        <v>-2507</v>
      </c>
      <c r="F314" s="6">
        <v>0</v>
      </c>
      <c r="G314" s="6">
        <v>0</v>
      </c>
    </row>
    <row r="315" spans="1:12">
      <c r="A315" s="4">
        <v>2001</v>
      </c>
      <c r="B315" s="4">
        <v>12</v>
      </c>
      <c r="C315" s="4" t="s">
        <v>16</v>
      </c>
      <c r="D315" s="6">
        <v>14600</v>
      </c>
      <c r="E315" s="6">
        <v>-1271</v>
      </c>
      <c r="F315" s="6">
        <v>0</v>
      </c>
      <c r="G315" s="6">
        <v>0</v>
      </c>
    </row>
    <row r="316" spans="1:12">
      <c r="A316" s="4">
        <v>2000</v>
      </c>
      <c r="B316" s="4">
        <v>12</v>
      </c>
      <c r="C316" s="4" t="s">
        <v>16</v>
      </c>
      <c r="D316" s="6">
        <v>16100</v>
      </c>
      <c r="E316" s="6">
        <v>-4504</v>
      </c>
      <c r="F316" s="6">
        <v>0</v>
      </c>
      <c r="G316" s="6">
        <v>0</v>
      </c>
    </row>
    <row r="317" spans="1:12">
      <c r="A317" s="4">
        <v>2024</v>
      </c>
      <c r="B317" s="4">
        <v>12</v>
      </c>
      <c r="C317" s="4" t="s">
        <v>17</v>
      </c>
      <c r="D317" s="6">
        <f>VLOOKUP($C317,'[1]T.II.A gr&amp;net iss nat curr '!$B$8:$P$38,5,FALSE)</f>
        <v>753088</v>
      </c>
      <c r="E317" s="6">
        <f>VLOOKUP($C317,'[1]T.II.A gr&amp;net iss nat curr '!$B$8:$P$38,15,FALSE)</f>
        <v>165854</v>
      </c>
      <c r="F317" s="6">
        <f>VLOOKUP($C317,'[1]T.II.B gr&amp;net iss foreign curr'!$B$8:$P$38,5,FALSE)</f>
        <v>0</v>
      </c>
      <c r="G317" s="6">
        <f>VLOOKUP($C317,'[1]T.II.B gr&amp;net iss foreign curr'!$B$8:$P$38,15,FALSE)</f>
        <v>0</v>
      </c>
      <c r="H317" s="7">
        <f>VLOOKUP($C317,'[1]T.I.A Total debt outstanding'!C:K,5,FALSE)</f>
        <v>2601637</v>
      </c>
      <c r="I317" s="7">
        <f>VLOOKUP($C317,'[1]T.I.A Total debt outstanding'!$C:$K,6,FALSE)</f>
        <v>0</v>
      </c>
      <c r="J317" s="7">
        <f>VLOOKUP($C317,'[1]T.I.A Total debt outstanding'!$C:$K,7,FALSE)</f>
        <v>2601637</v>
      </c>
      <c r="K317" s="7">
        <f>VLOOKUP($C317,'[1]T.I.A Total debt outstanding'!$C:$K,8,FALSE)</f>
        <v>0</v>
      </c>
      <c r="L317" s="7">
        <f>VLOOKUP($C317,'[1]T.I.A Total debt outstanding'!$C:$K,9,FALSE)</f>
        <v>0</v>
      </c>
    </row>
    <row r="318" spans="1:12">
      <c r="A318" s="4">
        <v>2023</v>
      </c>
      <c r="B318" s="4">
        <v>12</v>
      </c>
      <c r="C318" s="4" t="s">
        <v>17</v>
      </c>
      <c r="D318" s="6">
        <v>647638</v>
      </c>
      <c r="E318" s="6">
        <v>146243</v>
      </c>
      <c r="F318" s="6">
        <v>0</v>
      </c>
      <c r="G318" s="6">
        <v>0</v>
      </c>
      <c r="H318" s="7">
        <v>2429973</v>
      </c>
      <c r="J318" s="7">
        <v>2429973</v>
      </c>
      <c r="K318" s="7">
        <v>0</v>
      </c>
      <c r="L318" s="7">
        <v>0</v>
      </c>
    </row>
    <row r="319" spans="1:12">
      <c r="A319" s="4">
        <v>2022</v>
      </c>
      <c r="B319" s="4">
        <v>12</v>
      </c>
      <c r="C319" s="4" t="s">
        <v>17</v>
      </c>
      <c r="D319" s="6">
        <v>597812</v>
      </c>
      <c r="E319" s="6">
        <v>112329.06001</v>
      </c>
      <c r="F319" s="6">
        <v>0</v>
      </c>
      <c r="G319" s="6">
        <v>0</v>
      </c>
      <c r="H319" s="7">
        <v>2277810.7443220001</v>
      </c>
      <c r="J319" s="7">
        <v>2277810.7443220001</v>
      </c>
      <c r="K319" s="7">
        <v>0</v>
      </c>
      <c r="L319" s="7">
        <v>0</v>
      </c>
    </row>
    <row r="320" spans="1:12">
      <c r="A320" s="4">
        <v>2021</v>
      </c>
      <c r="B320" s="4">
        <v>12</v>
      </c>
      <c r="C320" s="4" t="s">
        <v>17</v>
      </c>
      <c r="D320" s="6">
        <v>604665</v>
      </c>
      <c r="E320" s="6">
        <v>136296</v>
      </c>
      <c r="F320" s="6">
        <v>0</v>
      </c>
      <c r="G320" s="6">
        <v>0</v>
      </c>
      <c r="H320" s="7">
        <v>2145121.2540259999</v>
      </c>
      <c r="J320" s="7">
        <v>2145121.2540259999</v>
      </c>
      <c r="K320" s="7">
        <v>0</v>
      </c>
      <c r="L320" s="7">
        <v>0</v>
      </c>
    </row>
    <row r="321" spans="1:12">
      <c r="A321" s="4">
        <v>2020</v>
      </c>
      <c r="B321" s="4">
        <v>12</v>
      </c>
      <c r="C321" s="4" t="s">
        <v>17</v>
      </c>
      <c r="D321" s="6">
        <v>642520</v>
      </c>
      <c r="E321" s="6">
        <v>184217.3</v>
      </c>
      <c r="F321" s="6">
        <v>0</v>
      </c>
      <c r="G321" s="6">
        <v>0</v>
      </c>
      <c r="H321" s="7">
        <v>2001014.134752</v>
      </c>
      <c r="J321" s="7">
        <v>2001014.134752</v>
      </c>
      <c r="K321" s="7">
        <v>0</v>
      </c>
      <c r="L321" s="7">
        <v>0</v>
      </c>
    </row>
    <row r="322" spans="1:12">
      <c r="A322" s="4">
        <v>2019</v>
      </c>
      <c r="B322" s="4">
        <v>12</v>
      </c>
      <c r="C322" s="4" t="s">
        <v>17</v>
      </c>
      <c r="D322" s="6">
        <v>499554</v>
      </c>
      <c r="E322" s="6">
        <v>65131.914953</v>
      </c>
      <c r="F322" s="6">
        <v>0</v>
      </c>
      <c r="G322" s="6">
        <v>0</v>
      </c>
      <c r="H322" s="7">
        <v>1796691</v>
      </c>
      <c r="J322" s="7">
        <v>1796691</v>
      </c>
      <c r="K322" s="7">
        <v>0</v>
      </c>
      <c r="L322" s="7">
        <v>0</v>
      </c>
    </row>
    <row r="323" spans="1:12">
      <c r="A323" s="4">
        <v>2018</v>
      </c>
      <c r="B323" s="4">
        <v>12</v>
      </c>
      <c r="C323" s="4" t="s">
        <v>17</v>
      </c>
      <c r="D323" s="6">
        <v>513663</v>
      </c>
      <c r="E323" s="6">
        <v>65545</v>
      </c>
      <c r="F323" s="6">
        <v>0</v>
      </c>
      <c r="G323" s="6">
        <v>0</v>
      </c>
      <c r="H323" s="7">
        <v>1731559</v>
      </c>
      <c r="J323" s="7">
        <v>1731559</v>
      </c>
      <c r="K323" s="7">
        <v>0</v>
      </c>
      <c r="L323" s="7">
        <v>0</v>
      </c>
    </row>
    <row r="324" spans="1:12">
      <c r="A324" s="4">
        <v>2017</v>
      </c>
      <c r="B324" s="4">
        <v>12</v>
      </c>
      <c r="C324" s="4" t="s">
        <v>17</v>
      </c>
      <c r="D324" s="6">
        <v>539263</v>
      </c>
      <c r="E324" s="6">
        <v>64782</v>
      </c>
      <c r="F324" s="6">
        <v>0</v>
      </c>
      <c r="G324" s="6">
        <v>0</v>
      </c>
      <c r="H324" s="7">
        <v>1666015</v>
      </c>
      <c r="J324" s="7">
        <v>1666015</v>
      </c>
      <c r="K324" s="7">
        <v>0</v>
      </c>
      <c r="L324" s="7">
        <v>0</v>
      </c>
    </row>
    <row r="325" spans="1:12">
      <c r="A325" s="4">
        <v>2016</v>
      </c>
      <c r="B325" s="4">
        <v>12</v>
      </c>
      <c r="C325" s="4" t="s">
        <v>17</v>
      </c>
      <c r="D325" s="6">
        <v>538998</v>
      </c>
      <c r="E325" s="6">
        <v>45092</v>
      </c>
      <c r="F325" s="6">
        <v>0</v>
      </c>
      <c r="G325" s="6">
        <v>0</v>
      </c>
      <c r="H325" s="7">
        <v>1601234</v>
      </c>
      <c r="J325" s="7">
        <v>1601234</v>
      </c>
      <c r="K325" s="7">
        <v>0</v>
      </c>
      <c r="L325" s="7">
        <v>0</v>
      </c>
    </row>
    <row r="326" spans="1:12">
      <c r="A326" s="4">
        <v>2015</v>
      </c>
      <c r="B326" s="4">
        <v>12</v>
      </c>
      <c r="C326" s="4" t="s">
        <v>17</v>
      </c>
      <c r="D326" s="6">
        <v>561908</v>
      </c>
      <c r="E326" s="6">
        <v>50252</v>
      </c>
      <c r="F326" s="6">
        <v>0</v>
      </c>
      <c r="G326" s="6">
        <v>0</v>
      </c>
      <c r="H326" s="7">
        <v>1557447</v>
      </c>
      <c r="J326" s="7">
        <v>1557447</v>
      </c>
      <c r="K326" s="7">
        <v>0</v>
      </c>
      <c r="L326" s="7">
        <v>0</v>
      </c>
    </row>
    <row r="327" spans="1:12">
      <c r="A327" s="4">
        <v>2014</v>
      </c>
      <c r="B327" s="4">
        <v>12</v>
      </c>
      <c r="C327" s="4" t="s">
        <v>17</v>
      </c>
      <c r="D327" s="6">
        <v>611218</v>
      </c>
      <c r="E327" s="6">
        <v>75227</v>
      </c>
      <c r="F327" s="6">
        <v>0</v>
      </c>
      <c r="G327" s="6">
        <v>0</v>
      </c>
      <c r="H327" s="7">
        <v>1507195</v>
      </c>
      <c r="J327" s="7">
        <v>1507195</v>
      </c>
      <c r="K327" s="7">
        <v>0</v>
      </c>
      <c r="L327" s="7">
        <v>0</v>
      </c>
    </row>
    <row r="328" spans="1:12">
      <c r="A328" s="4">
        <v>2013</v>
      </c>
      <c r="B328" s="4">
        <v>12</v>
      </c>
      <c r="C328" s="4" t="s">
        <v>17</v>
      </c>
      <c r="D328" s="6">
        <v>581660</v>
      </c>
      <c r="E328" s="6">
        <v>72173</v>
      </c>
      <c r="F328" s="6">
        <v>0</v>
      </c>
      <c r="G328" s="6">
        <v>0</v>
      </c>
      <c r="H328" s="7">
        <v>1437625</v>
      </c>
      <c r="J328" s="7">
        <v>1437625</v>
      </c>
      <c r="K328" s="7">
        <v>0</v>
      </c>
      <c r="L328" s="7">
        <v>0</v>
      </c>
    </row>
    <row r="329" spans="1:12">
      <c r="A329" s="4">
        <v>2012</v>
      </c>
      <c r="B329" s="4">
        <v>12</v>
      </c>
      <c r="C329" s="4" t="s">
        <v>17</v>
      </c>
      <c r="D329" s="6">
        <v>594479</v>
      </c>
      <c r="E329" s="6">
        <v>95011</v>
      </c>
      <c r="F329" s="6">
        <v>0</v>
      </c>
      <c r="G329" s="6">
        <v>0</v>
      </c>
      <c r="H329" s="7">
        <v>1365452</v>
      </c>
      <c r="J329" s="7">
        <v>1365452</v>
      </c>
      <c r="K329" s="7">
        <v>0</v>
      </c>
      <c r="L329" s="7">
        <v>0</v>
      </c>
    </row>
    <row r="330" spans="1:12">
      <c r="A330" s="4">
        <v>2011</v>
      </c>
      <c r="B330" s="4">
        <v>12</v>
      </c>
      <c r="C330" s="4" t="s">
        <v>17</v>
      </c>
      <c r="D330" s="6">
        <v>615023</v>
      </c>
      <c r="E330" s="6">
        <v>105375</v>
      </c>
      <c r="F330" s="6">
        <v>0</v>
      </c>
      <c r="G330" s="6">
        <v>0</v>
      </c>
      <c r="H330" s="7">
        <v>1312980</v>
      </c>
      <c r="J330" s="7">
        <v>1312980</v>
      </c>
      <c r="K330" s="7">
        <v>0</v>
      </c>
      <c r="L330" s="7">
        <v>0</v>
      </c>
    </row>
    <row r="331" spans="1:12">
      <c r="A331" s="4">
        <v>2010</v>
      </c>
      <c r="B331" s="4">
        <v>12</v>
      </c>
      <c r="C331" s="4" t="s">
        <v>17</v>
      </c>
      <c r="D331" s="6">
        <v>639592</v>
      </c>
      <c r="E331" s="6">
        <v>101541</v>
      </c>
      <c r="F331" s="6">
        <v>0</v>
      </c>
      <c r="G331" s="6">
        <v>0</v>
      </c>
      <c r="H331" s="7">
        <v>1228971</v>
      </c>
      <c r="J331" s="7">
        <v>1228971</v>
      </c>
      <c r="K331" s="7">
        <v>0</v>
      </c>
      <c r="L331" s="7">
        <v>0</v>
      </c>
    </row>
    <row r="332" spans="1:12">
      <c r="A332" s="4">
        <v>2009</v>
      </c>
      <c r="B332" s="4">
        <v>6</v>
      </c>
      <c r="C332" s="4" t="s">
        <v>17</v>
      </c>
      <c r="D332" s="6">
        <v>680200</v>
      </c>
      <c r="E332" s="6">
        <v>146724</v>
      </c>
      <c r="F332" s="6">
        <v>0</v>
      </c>
      <c r="G332" s="6">
        <v>0</v>
      </c>
      <c r="H332" s="7">
        <v>1121058</v>
      </c>
      <c r="J332" s="7">
        <v>1121058</v>
      </c>
      <c r="K332" s="7">
        <v>0</v>
      </c>
      <c r="L332" s="7">
        <v>0</v>
      </c>
    </row>
    <row r="333" spans="1:12">
      <c r="A333" s="4">
        <v>2008</v>
      </c>
      <c r="B333" s="4">
        <v>12</v>
      </c>
      <c r="C333" s="4" t="s">
        <v>17</v>
      </c>
      <c r="D333" s="6">
        <v>445029</v>
      </c>
      <c r="E333" s="6">
        <v>92834</v>
      </c>
      <c r="F333" s="6">
        <v>0</v>
      </c>
      <c r="G333" s="6">
        <v>0</v>
      </c>
      <c r="H333" s="7">
        <v>1016645</v>
      </c>
      <c r="J333" s="7">
        <v>1016645</v>
      </c>
      <c r="K333" s="7">
        <v>0</v>
      </c>
      <c r="L333" s="7">
        <v>0</v>
      </c>
    </row>
    <row r="334" spans="1:12">
      <c r="A334" s="4">
        <v>2007</v>
      </c>
      <c r="B334" s="4">
        <v>12</v>
      </c>
      <c r="C334" s="4" t="s">
        <v>17</v>
      </c>
      <c r="D334" s="6">
        <v>291178</v>
      </c>
      <c r="E334" s="6">
        <v>50788</v>
      </c>
      <c r="F334" s="6">
        <v>0</v>
      </c>
      <c r="G334" s="6">
        <v>0</v>
      </c>
      <c r="H334" s="7">
        <v>876590</v>
      </c>
      <c r="J334" s="7">
        <v>876590</v>
      </c>
      <c r="K334" s="7">
        <v>0</v>
      </c>
      <c r="L334" s="7">
        <v>0</v>
      </c>
    </row>
    <row r="335" spans="1:12">
      <c r="A335" s="4">
        <v>2006</v>
      </c>
      <c r="B335" s="4">
        <v>12</v>
      </c>
      <c r="C335" s="4" t="s">
        <v>17</v>
      </c>
      <c r="D335" s="6">
        <v>285557</v>
      </c>
      <c r="E335" s="6">
        <v>14414</v>
      </c>
      <c r="F335" s="6">
        <v>0</v>
      </c>
      <c r="G335" s="6">
        <v>0</v>
      </c>
      <c r="H335" s="7">
        <v>876590</v>
      </c>
      <c r="J335" s="7">
        <v>876590</v>
      </c>
      <c r="K335" s="7">
        <v>0</v>
      </c>
      <c r="L335" s="7">
        <v>0</v>
      </c>
    </row>
    <row r="336" spans="1:12">
      <c r="A336" s="4">
        <v>2005</v>
      </c>
      <c r="B336" s="4">
        <v>12</v>
      </c>
      <c r="C336" s="4" t="s">
        <v>17</v>
      </c>
      <c r="D336" s="6">
        <v>328563</v>
      </c>
      <c r="E336" s="6">
        <v>59015</v>
      </c>
      <c r="F336" s="6">
        <v>0</v>
      </c>
      <c r="G336" s="6">
        <v>0</v>
      </c>
      <c r="H336" s="7">
        <v>877350</v>
      </c>
      <c r="J336" s="7">
        <v>877350</v>
      </c>
      <c r="K336" s="7">
        <v>0</v>
      </c>
      <c r="L336" s="7">
        <v>0</v>
      </c>
    </row>
    <row r="337" spans="1:12">
      <c r="A337" s="4">
        <v>2004</v>
      </c>
      <c r="B337" s="4">
        <v>12</v>
      </c>
      <c r="C337" s="4" t="s">
        <v>17</v>
      </c>
      <c r="D337" s="6">
        <v>352199</v>
      </c>
      <c r="E337" s="6">
        <v>53401</v>
      </c>
      <c r="F337" s="6">
        <v>0</v>
      </c>
      <c r="G337" s="6">
        <v>0</v>
      </c>
    </row>
    <row r="338" spans="1:12">
      <c r="A338" s="4">
        <v>2003</v>
      </c>
      <c r="B338" s="4">
        <v>12</v>
      </c>
      <c r="C338" s="4" t="s">
        <v>17</v>
      </c>
      <c r="D338" s="6">
        <v>356739</v>
      </c>
      <c r="E338" s="6">
        <v>76878</v>
      </c>
      <c r="F338" s="6">
        <v>0</v>
      </c>
      <c r="G338" s="6">
        <v>0</v>
      </c>
    </row>
    <row r="339" spans="1:12">
      <c r="A339" s="4">
        <v>2002</v>
      </c>
      <c r="B339" s="4">
        <v>12</v>
      </c>
      <c r="C339" s="4" t="s">
        <v>17</v>
      </c>
      <c r="D339" s="6">
        <v>281416</v>
      </c>
      <c r="E339" s="6">
        <v>72373</v>
      </c>
      <c r="F339" s="6">
        <v>0</v>
      </c>
      <c r="G339" s="6">
        <v>0</v>
      </c>
    </row>
    <row r="340" spans="1:12">
      <c r="A340" s="4">
        <v>2001</v>
      </c>
      <c r="B340" s="4">
        <v>12</v>
      </c>
      <c r="C340" s="4" t="s">
        <v>17</v>
      </c>
      <c r="D340" s="6">
        <v>211304</v>
      </c>
      <c r="E340" s="6">
        <v>49239</v>
      </c>
      <c r="F340" s="6">
        <v>0</v>
      </c>
      <c r="G340" s="6">
        <v>0</v>
      </c>
    </row>
    <row r="341" spans="1:12">
      <c r="A341" s="4">
        <v>2000</v>
      </c>
      <c r="B341" s="4">
        <v>12</v>
      </c>
      <c r="C341" s="4" t="s">
        <v>17</v>
      </c>
      <c r="D341" s="6">
        <v>185859</v>
      </c>
      <c r="E341" s="6">
        <v>42643</v>
      </c>
      <c r="F341" s="6">
        <v>0</v>
      </c>
      <c r="G341" s="6">
        <v>0</v>
      </c>
    </row>
    <row r="342" spans="1:12">
      <c r="A342" s="4">
        <v>2024</v>
      </c>
      <c r="B342" s="4">
        <v>12</v>
      </c>
      <c r="C342" s="4" t="s">
        <v>18</v>
      </c>
      <c r="D342" s="6">
        <f>VLOOKUP($C342,'[1]T.II.A gr&amp;net iss nat curr '!$B$8:$P$38,5,FALSE)</f>
        <v>6825</v>
      </c>
      <c r="E342" s="6">
        <f>VLOOKUP($C342,'[1]T.II.A gr&amp;net iss nat curr '!$B$8:$P$38,15,FALSE)</f>
        <v>1075</v>
      </c>
      <c r="F342" s="6">
        <f>VLOOKUP($C342,'[1]T.II.B gr&amp;net iss foreign curr'!$B$8:$P$38,5,FALSE)</f>
        <v>0</v>
      </c>
      <c r="G342" s="6">
        <f>VLOOKUP($C342,'[1]T.II.B gr&amp;net iss foreign curr'!$B$8:$P$38,15,FALSE)</f>
        <v>0</v>
      </c>
      <c r="H342" s="7">
        <f>VLOOKUP($C342,'[1]T.I.A Total debt outstanding'!C:K,5,FALSE)</f>
        <v>36056</v>
      </c>
      <c r="I342" s="7">
        <f>VLOOKUP($C342,'[1]T.I.A Total debt outstanding'!$C:$K,6,FALSE)</f>
        <v>0</v>
      </c>
      <c r="J342" s="7">
        <f>VLOOKUP($C342,'[1]T.I.A Total debt outstanding'!$C:$K,7,FALSE)</f>
        <v>36056</v>
      </c>
      <c r="K342" s="7">
        <f>VLOOKUP($C342,'[1]T.I.A Total debt outstanding'!$C:$K,8,FALSE)</f>
        <v>0</v>
      </c>
      <c r="L342" s="7">
        <f>VLOOKUP($C342,'[1]T.I.A Total debt outstanding'!$C:$K,9,FALSE)</f>
        <v>0</v>
      </c>
    </row>
    <row r="343" spans="1:12">
      <c r="A343" s="4">
        <v>2023</v>
      </c>
      <c r="B343" s="4">
        <v>12</v>
      </c>
      <c r="C343" s="4" t="s">
        <v>18</v>
      </c>
      <c r="D343" s="6">
        <v>7188</v>
      </c>
      <c r="E343" s="6">
        <v>2991</v>
      </c>
      <c r="F343" s="6">
        <v>0</v>
      </c>
      <c r="G343" s="6">
        <v>-1357.4</v>
      </c>
      <c r="H343" s="7">
        <v>35278.199999999997</v>
      </c>
      <c r="J343" s="7">
        <v>33694.5</v>
      </c>
      <c r="K343" s="7">
        <v>1583.7</v>
      </c>
      <c r="L343" s="7">
        <v>0</v>
      </c>
    </row>
    <row r="344" spans="1:12">
      <c r="A344" s="4">
        <v>2022</v>
      </c>
      <c r="B344" s="4">
        <v>12</v>
      </c>
      <c r="C344" s="4" t="s">
        <v>18</v>
      </c>
      <c r="D344" s="6">
        <v>4900</v>
      </c>
      <c r="E344" s="6">
        <v>-193</v>
      </c>
      <c r="F344" s="6">
        <v>1250</v>
      </c>
      <c r="G344" s="6">
        <v>0</v>
      </c>
      <c r="H344" s="7">
        <v>33132</v>
      </c>
      <c r="I344" s="7">
        <v>18107</v>
      </c>
      <c r="J344" s="7">
        <v>12560</v>
      </c>
      <c r="K344" s="7">
        <v>2465</v>
      </c>
      <c r="L344" s="7">
        <v>0</v>
      </c>
    </row>
    <row r="345" spans="1:12">
      <c r="A345" s="4">
        <v>2021</v>
      </c>
      <c r="B345" s="4">
        <v>12</v>
      </c>
      <c r="C345" s="4" t="s">
        <v>18</v>
      </c>
      <c r="D345" s="6">
        <v>4388</v>
      </c>
      <c r="E345" s="6">
        <v>80</v>
      </c>
      <c r="F345" s="6">
        <v>2000</v>
      </c>
      <c r="G345" s="6">
        <v>919</v>
      </c>
      <c r="H345" s="7">
        <v>33754.688999999998</v>
      </c>
      <c r="I345" s="7">
        <v>19357.395</v>
      </c>
      <c r="J345" s="7">
        <v>11525</v>
      </c>
      <c r="K345" s="7">
        <v>2872.2939999999999</v>
      </c>
      <c r="L345" s="7">
        <v>0</v>
      </c>
    </row>
    <row r="346" spans="1:12">
      <c r="A346" s="4">
        <v>2020</v>
      </c>
      <c r="B346" s="4">
        <v>12</v>
      </c>
      <c r="C346" s="4" t="s">
        <v>18</v>
      </c>
      <c r="D346" s="6">
        <v>7292</v>
      </c>
      <c r="E346" s="6">
        <v>2128</v>
      </c>
      <c r="F346" s="6">
        <v>2000</v>
      </c>
      <c r="G346" s="6">
        <v>1117</v>
      </c>
    </row>
    <row r="347" spans="1:12">
      <c r="A347" s="4">
        <v>2019</v>
      </c>
      <c r="B347" s="4">
        <v>12</v>
      </c>
      <c r="C347" s="4" t="s">
        <v>18</v>
      </c>
      <c r="D347" s="6">
        <v>6158</v>
      </c>
      <c r="E347" s="6">
        <v>1119</v>
      </c>
      <c r="F347" s="6">
        <v>1500</v>
      </c>
      <c r="G347" s="6">
        <v>130</v>
      </c>
      <c r="H347" s="7">
        <v>28876</v>
      </c>
      <c r="I347" s="7">
        <v>15873</v>
      </c>
      <c r="J347" s="7">
        <v>8575</v>
      </c>
      <c r="K347" s="7">
        <v>4428</v>
      </c>
      <c r="L347" s="7">
        <v>0</v>
      </c>
    </row>
    <row r="348" spans="1:12">
      <c r="A348" s="4">
        <v>2018</v>
      </c>
      <c r="B348" s="4">
        <v>12</v>
      </c>
      <c r="C348" s="4" t="s">
        <v>18</v>
      </c>
      <c r="D348" s="6">
        <v>3980</v>
      </c>
      <c r="E348" s="6">
        <v>733</v>
      </c>
      <c r="F348" s="6">
        <v>750</v>
      </c>
      <c r="G348" s="6">
        <v>0</v>
      </c>
      <c r="H348" s="7">
        <v>27612</v>
      </c>
      <c r="I348" s="7">
        <v>14353</v>
      </c>
      <c r="J348" s="7">
        <v>7523</v>
      </c>
      <c r="K348" s="7">
        <v>5736</v>
      </c>
      <c r="L348" s="7">
        <v>0</v>
      </c>
    </row>
    <row r="349" spans="1:12">
      <c r="A349" s="4">
        <v>2017</v>
      </c>
      <c r="B349" s="4">
        <v>12</v>
      </c>
      <c r="C349" s="4" t="s">
        <v>18</v>
      </c>
      <c r="D349" s="6">
        <v>4611</v>
      </c>
      <c r="E349" s="6">
        <v>1038</v>
      </c>
      <c r="F349" s="6">
        <v>2525</v>
      </c>
      <c r="G349" s="6">
        <v>1425</v>
      </c>
      <c r="H349" s="7">
        <v>25277.3</v>
      </c>
      <c r="I349" s="7">
        <v>11494</v>
      </c>
      <c r="J349" s="7">
        <v>7525</v>
      </c>
      <c r="K349" s="7">
        <v>6258</v>
      </c>
      <c r="L349" s="7">
        <v>0</v>
      </c>
    </row>
    <row r="350" spans="1:12">
      <c r="A350" s="4">
        <v>2016</v>
      </c>
      <c r="B350" s="4">
        <v>12</v>
      </c>
      <c r="C350" s="4" t="s">
        <v>18</v>
      </c>
      <c r="D350" s="6">
        <v>3615</v>
      </c>
      <c r="E350" s="6">
        <v>715</v>
      </c>
      <c r="F350" s="6">
        <v>0</v>
      </c>
      <c r="G350" s="6">
        <v>0</v>
      </c>
      <c r="H350" s="7">
        <v>26725</v>
      </c>
      <c r="I350" s="7">
        <v>12314</v>
      </c>
      <c r="J350" s="7">
        <v>6000</v>
      </c>
      <c r="K350" s="7">
        <v>8411</v>
      </c>
      <c r="L350" s="7">
        <v>0</v>
      </c>
    </row>
    <row r="351" spans="1:12">
      <c r="A351" s="4">
        <v>2015</v>
      </c>
      <c r="B351" s="4">
        <v>12</v>
      </c>
      <c r="C351" s="4" t="s">
        <v>18</v>
      </c>
      <c r="D351" s="6">
        <v>4070</v>
      </c>
      <c r="E351" s="6">
        <v>-275</v>
      </c>
      <c r="F351" s="6">
        <v>1500</v>
      </c>
      <c r="G351" s="6">
        <v>750</v>
      </c>
      <c r="H351" s="7">
        <v>23294</v>
      </c>
      <c r="I351" s="7">
        <v>11575</v>
      </c>
      <c r="J351" s="7">
        <v>4725</v>
      </c>
      <c r="K351" s="7">
        <v>6994</v>
      </c>
      <c r="L351" s="7">
        <v>0</v>
      </c>
    </row>
    <row r="352" spans="1:12">
      <c r="A352" s="4">
        <v>2014</v>
      </c>
      <c r="B352" s="4">
        <v>12</v>
      </c>
      <c r="C352" s="4" t="s">
        <v>18</v>
      </c>
      <c r="D352" s="6">
        <v>4755</v>
      </c>
      <c r="E352" s="6">
        <v>1114</v>
      </c>
      <c r="F352" s="6">
        <v>1250</v>
      </c>
      <c r="G352" s="6">
        <v>750</v>
      </c>
      <c r="H352" s="7">
        <v>22586</v>
      </c>
      <c r="I352" s="7">
        <v>11782</v>
      </c>
      <c r="J352" s="7">
        <v>3401</v>
      </c>
      <c r="K352" s="7">
        <v>7403</v>
      </c>
      <c r="L352" s="7">
        <v>0</v>
      </c>
    </row>
    <row r="353" spans="1:12">
      <c r="A353" s="4">
        <v>2013</v>
      </c>
      <c r="B353" s="4">
        <v>12</v>
      </c>
      <c r="C353" s="4" t="s">
        <v>18</v>
      </c>
      <c r="D353" s="6">
        <v>5813</v>
      </c>
      <c r="E353" s="6">
        <v>979</v>
      </c>
      <c r="F353" s="6">
        <v>2376</v>
      </c>
      <c r="G353" s="6">
        <v>2376</v>
      </c>
      <c r="H353" s="7">
        <v>20117</v>
      </c>
      <c r="I353" s="7">
        <v>6152</v>
      </c>
      <c r="J353" s="7">
        <v>7305</v>
      </c>
      <c r="K353" s="7">
        <v>6660</v>
      </c>
      <c r="L353" s="7">
        <v>0</v>
      </c>
    </row>
    <row r="354" spans="1:12">
      <c r="A354" s="4">
        <v>2012</v>
      </c>
      <c r="B354" s="4">
        <v>12</v>
      </c>
      <c r="C354" s="4" t="s">
        <v>18</v>
      </c>
      <c r="D354" s="6">
        <v>5578</v>
      </c>
      <c r="E354" s="6">
        <v>810</v>
      </c>
      <c r="F354" s="6">
        <v>1096</v>
      </c>
      <c r="G354" s="6">
        <v>1096</v>
      </c>
    </row>
    <row r="355" spans="1:12">
      <c r="A355" s="4">
        <v>2011</v>
      </c>
      <c r="B355" s="4">
        <v>12</v>
      </c>
      <c r="C355" s="4" t="s">
        <v>18</v>
      </c>
      <c r="D355" s="6">
        <v>3924</v>
      </c>
      <c r="E355" s="6">
        <v>763</v>
      </c>
      <c r="F355" s="6">
        <v>1846</v>
      </c>
      <c r="G355" s="6">
        <v>1096</v>
      </c>
    </row>
    <row r="356" spans="1:12">
      <c r="A356" s="4">
        <v>2010</v>
      </c>
      <c r="B356" s="4">
        <v>12</v>
      </c>
      <c r="C356" s="4" t="s">
        <v>18</v>
      </c>
      <c r="D356" s="6">
        <v>5267</v>
      </c>
      <c r="E356" s="6">
        <v>1694</v>
      </c>
      <c r="F356" s="6">
        <v>914</v>
      </c>
      <c r="G356" s="6">
        <v>357</v>
      </c>
    </row>
    <row r="357" spans="1:12">
      <c r="A357" s="4">
        <v>2009</v>
      </c>
      <c r="B357" s="4">
        <v>6</v>
      </c>
      <c r="C357" s="4" t="s">
        <v>18</v>
      </c>
      <c r="D357" s="6">
        <v>2823</v>
      </c>
      <c r="E357" s="6">
        <v>673</v>
      </c>
      <c r="F357" s="6">
        <v>1846</v>
      </c>
      <c r="G357" s="6">
        <v>1111</v>
      </c>
    </row>
    <row r="358" spans="1:12">
      <c r="A358" s="4">
        <v>2008</v>
      </c>
      <c r="B358" s="4">
        <v>12</v>
      </c>
      <c r="C358" s="4" t="s">
        <v>18</v>
      </c>
      <c r="D358" s="6">
        <v>2261</v>
      </c>
      <c r="E358" s="6">
        <v>192</v>
      </c>
      <c r="F358" s="6">
        <v>0</v>
      </c>
      <c r="G358" s="6">
        <v>-235</v>
      </c>
    </row>
    <row r="359" spans="1:12">
      <c r="A359" s="4">
        <v>2007</v>
      </c>
      <c r="B359" s="4">
        <v>12</v>
      </c>
      <c r="C359" s="4" t="s">
        <v>18</v>
      </c>
      <c r="D359" s="6">
        <v>2613</v>
      </c>
      <c r="E359" s="6">
        <v>534</v>
      </c>
      <c r="F359" s="6">
        <v>0</v>
      </c>
      <c r="G359" s="6">
        <v>-342</v>
      </c>
    </row>
    <row r="360" spans="1:12">
      <c r="A360" s="4">
        <v>2006</v>
      </c>
      <c r="B360" s="4">
        <v>12</v>
      </c>
      <c r="C360" s="4" t="s">
        <v>18</v>
      </c>
      <c r="D360" s="6">
        <v>2001</v>
      </c>
      <c r="E360" s="6">
        <v>813</v>
      </c>
      <c r="F360" s="6">
        <v>0</v>
      </c>
      <c r="G360" s="6">
        <v>-596</v>
      </c>
    </row>
    <row r="361" spans="1:12">
      <c r="A361" s="4">
        <v>2005</v>
      </c>
      <c r="B361" s="4">
        <v>12</v>
      </c>
      <c r="C361" s="4" t="s">
        <v>18</v>
      </c>
      <c r="D361" s="6">
        <v>2766</v>
      </c>
      <c r="E361" s="6">
        <v>1427</v>
      </c>
      <c r="F361" s="6">
        <v>0</v>
      </c>
      <c r="G361" s="6">
        <v>-618</v>
      </c>
    </row>
    <row r="362" spans="1:12">
      <c r="A362" s="4">
        <v>2004</v>
      </c>
      <c r="B362" s="4">
        <v>12</v>
      </c>
      <c r="C362" s="4" t="s">
        <v>18</v>
      </c>
      <c r="D362" s="6">
        <v>2176</v>
      </c>
      <c r="E362" s="6">
        <v>1129</v>
      </c>
      <c r="F362" s="6">
        <v>500</v>
      </c>
      <c r="G362" s="6">
        <v>-96</v>
      </c>
    </row>
    <row r="363" spans="1:12">
      <c r="A363" s="4">
        <v>2003</v>
      </c>
      <c r="B363" s="4">
        <v>12</v>
      </c>
      <c r="C363" s="4" t="s">
        <v>18</v>
      </c>
      <c r="D363" s="6">
        <v>886</v>
      </c>
      <c r="E363" s="6">
        <v>332</v>
      </c>
      <c r="F363" s="6">
        <v>678</v>
      </c>
      <c r="G363" s="6">
        <v>560</v>
      </c>
    </row>
    <row r="364" spans="1:12">
      <c r="A364" s="4">
        <v>2002</v>
      </c>
      <c r="B364" s="4">
        <v>12</v>
      </c>
      <c r="C364" s="4" t="s">
        <v>18</v>
      </c>
      <c r="D364" s="6">
        <v>1313</v>
      </c>
      <c r="E364" s="6">
        <v>415</v>
      </c>
      <c r="F364" s="6">
        <v>678</v>
      </c>
      <c r="G364" s="6">
        <v>350</v>
      </c>
    </row>
    <row r="365" spans="1:12">
      <c r="A365" s="4">
        <v>2001</v>
      </c>
      <c r="B365" s="4">
        <v>12</v>
      </c>
      <c r="C365" s="4" t="s">
        <v>18</v>
      </c>
      <c r="D365" s="6">
        <v>1499</v>
      </c>
      <c r="E365" s="6">
        <v>675</v>
      </c>
      <c r="F365" s="6">
        <v>928</v>
      </c>
      <c r="G365" s="6">
        <v>746</v>
      </c>
    </row>
    <row r="366" spans="1:12">
      <c r="A366" s="4">
        <v>2000</v>
      </c>
      <c r="B366" s="4">
        <v>12</v>
      </c>
      <c r="C366" s="4" t="s">
        <v>18</v>
      </c>
      <c r="D366" s="6">
        <v>1180</v>
      </c>
      <c r="E366" s="6">
        <v>783</v>
      </c>
      <c r="F366" s="6">
        <v>785</v>
      </c>
      <c r="G366" s="6">
        <v>693</v>
      </c>
    </row>
    <row r="367" spans="1:12">
      <c r="A367" s="4">
        <v>2024</v>
      </c>
      <c r="B367" s="4">
        <v>12</v>
      </c>
      <c r="C367" s="4" t="s">
        <v>19</v>
      </c>
      <c r="D367" s="6">
        <f>VLOOKUP($C367,'[1]T.II.A gr&amp;net iss nat curr '!$B$8:$P$38,5,FALSE)</f>
        <v>31244.810335230253</v>
      </c>
      <c r="E367" s="6">
        <f>VLOOKUP($C367,'[1]T.II.A gr&amp;net iss nat curr '!$B$8:$P$38,15,FALSE)</f>
        <v>4640.7382489018055</v>
      </c>
      <c r="F367" s="6">
        <f>VLOOKUP($C367,'[1]T.II.B gr&amp;net iss foreign curr'!$B$8:$P$38,5,FALSE)</f>
        <v>4783.7357851999996</v>
      </c>
      <c r="G367" s="6">
        <f>VLOOKUP($C367,'[1]T.II.B gr&amp;net iss foreign curr'!$B$8:$P$38,15,FALSE)</f>
        <v>3234.17520698</v>
      </c>
      <c r="H367" s="7">
        <f>VLOOKUP($C367,'[1]T.I.A Total debt outstanding'!C:K,5,FALSE)</f>
        <v>124239</v>
      </c>
      <c r="I367" s="7">
        <f>VLOOKUP($C367,'[1]T.I.A Total debt outstanding'!$C:$K,6,FALSE)</f>
        <v>92231</v>
      </c>
      <c r="J367" s="7">
        <f>VLOOKUP($C367,'[1]T.I.A Total debt outstanding'!$C:$K,7,FALSE)</f>
        <v>31962</v>
      </c>
      <c r="K367" s="7">
        <f>VLOOKUP($C367,'[1]T.I.A Total debt outstanding'!$C:$K,8,FALSE)</f>
        <v>46</v>
      </c>
      <c r="L367" s="7" t="str">
        <f>VLOOKUP($C367,'[1]T.I.A Total debt outstanding'!$C:$K,9,FALSE)</f>
        <v xml:space="preserve">                        -  </v>
      </c>
    </row>
    <row r="368" spans="1:12">
      <c r="A368" s="4">
        <v>2023</v>
      </c>
      <c r="B368" s="4">
        <v>12</v>
      </c>
      <c r="C368" s="4" t="s">
        <v>19</v>
      </c>
      <c r="D368" s="6">
        <v>28105.734592965047</v>
      </c>
      <c r="E368" s="6">
        <v>8638.4104342145183</v>
      </c>
      <c r="F368" s="6">
        <v>7575.7657811300005</v>
      </c>
      <c r="G368" s="6">
        <v>5147.0891115300001</v>
      </c>
      <c r="H368" s="7">
        <v>122859.39146728101</v>
      </c>
      <c r="I368" s="7">
        <v>94100.562337705705</v>
      </c>
      <c r="J368" s="7">
        <v>28728.056988920001</v>
      </c>
      <c r="K368" s="7">
        <v>30.772140655206599</v>
      </c>
      <c r="L368" s="7">
        <v>0</v>
      </c>
    </row>
    <row r="369" spans="1:17">
      <c r="A369" s="4">
        <v>2022</v>
      </c>
      <c r="B369" s="4">
        <v>12</v>
      </c>
      <c r="C369" s="4" t="s">
        <v>19</v>
      </c>
      <c r="D369" s="6">
        <v>30139.756369903385</v>
      </c>
      <c r="E369" s="6">
        <v>4913.9403561402669</v>
      </c>
      <c r="F369" s="6">
        <v>6266.8757412100003</v>
      </c>
      <c r="G369" s="6">
        <v>4474.5685708999999</v>
      </c>
      <c r="H369" s="7">
        <v>105408.30081897033</v>
      </c>
      <c r="I369" s="7">
        <v>81827.414960907641</v>
      </c>
      <c r="J369" s="7">
        <v>23550.850230329997</v>
      </c>
      <c r="K369" s="7">
        <v>30.035627732666512</v>
      </c>
      <c r="L369" s="7">
        <v>0</v>
      </c>
    </row>
    <row r="370" spans="1:17">
      <c r="A370" s="4">
        <v>2021</v>
      </c>
      <c r="B370" s="4">
        <v>12</v>
      </c>
      <c r="C370" s="4" t="s">
        <v>19</v>
      </c>
      <c r="D370" s="6">
        <v>28000.389966487539</v>
      </c>
      <c r="E370" s="6">
        <v>9130.4189424817505</v>
      </c>
      <c r="F370" s="6">
        <v>5088.1425254400001</v>
      </c>
      <c r="G370" s="6">
        <v>2596.97635993121</v>
      </c>
      <c r="H370" s="7">
        <v>102610.83603258271</v>
      </c>
      <c r="I370" s="7">
        <v>83505.369982948818</v>
      </c>
      <c r="J370" s="7">
        <v>19084.057126784493</v>
      </c>
      <c r="K370" s="7">
        <v>21.408922849396106</v>
      </c>
      <c r="L370" s="7">
        <v>0</v>
      </c>
    </row>
    <row r="371" spans="1:17">
      <c r="A371" s="4">
        <v>2020</v>
      </c>
      <c r="B371" s="4">
        <v>12</v>
      </c>
      <c r="C371" s="4" t="s">
        <v>19</v>
      </c>
      <c r="D371" s="6">
        <v>32524.310173951057</v>
      </c>
      <c r="E371" s="6">
        <v>12381.667733230071</v>
      </c>
      <c r="F371" s="6">
        <v>6639.8512499999997</v>
      </c>
      <c r="G371" s="6">
        <v>3511.758439278788</v>
      </c>
      <c r="H371" s="7">
        <v>93399.05848758739</v>
      </c>
      <c r="I371" s="7">
        <v>76892.207711175171</v>
      </c>
      <c r="J371" s="7">
        <v>16487.305299458796</v>
      </c>
      <c r="K371" s="7">
        <v>19.545476953413853</v>
      </c>
      <c r="L371" s="7">
        <v>0</v>
      </c>
    </row>
    <row r="372" spans="1:17">
      <c r="A372" s="4">
        <v>2019</v>
      </c>
      <c r="B372" s="4">
        <v>12</v>
      </c>
      <c r="C372" s="4" t="s">
        <v>19</v>
      </c>
      <c r="D372" s="6">
        <v>33135.752836222295</v>
      </c>
      <c r="E372" s="6">
        <v>4685.7394801540104</v>
      </c>
      <c r="F372" s="6">
        <v>282.63690986383057</v>
      </c>
      <c r="G372" s="6">
        <v>-2331.4671518027844</v>
      </c>
      <c r="H372" s="7">
        <v>83036.369270576964</v>
      </c>
      <c r="I372" s="7">
        <v>70039.420498258522</v>
      </c>
      <c r="J372" s="7">
        <v>12975.54686018</v>
      </c>
      <c r="K372" s="7">
        <v>21.401912138448505</v>
      </c>
      <c r="L372" s="7">
        <v>0</v>
      </c>
    </row>
    <row r="373" spans="1:17">
      <c r="A373" s="4">
        <v>2018</v>
      </c>
      <c r="B373" s="4">
        <v>12</v>
      </c>
      <c r="C373" s="4" t="s">
        <v>19</v>
      </c>
      <c r="D373" s="6">
        <v>29355</v>
      </c>
      <c r="E373" s="6">
        <v>6009</v>
      </c>
      <c r="F373" s="6">
        <v>1620</v>
      </c>
      <c r="G373" s="6">
        <v>-304</v>
      </c>
      <c r="H373" s="7">
        <v>82604.137617577697</v>
      </c>
      <c r="I373" s="7">
        <v>67270.887866647696</v>
      </c>
      <c r="J373" s="7">
        <v>15333.249750929988</v>
      </c>
      <c r="K373" s="7">
        <v>0</v>
      </c>
      <c r="L373" s="7">
        <v>0</v>
      </c>
    </row>
    <row r="374" spans="1:17">
      <c r="A374" s="4">
        <v>2017</v>
      </c>
      <c r="B374" s="4">
        <v>12</v>
      </c>
      <c r="C374" s="4" t="s">
        <v>19</v>
      </c>
      <c r="D374" s="6">
        <v>28994</v>
      </c>
      <c r="E374" s="6">
        <v>6910</v>
      </c>
      <c r="F374" s="6">
        <v>1825</v>
      </c>
      <c r="G374" s="6">
        <v>-935</v>
      </c>
      <c r="H374" s="7">
        <v>79002.445453576598</v>
      </c>
      <c r="I374" s="7">
        <v>63353.125732159097</v>
      </c>
      <c r="J374" s="7">
        <v>15734.710125879999</v>
      </c>
      <c r="K374" s="7">
        <v>-85.390404462497827</v>
      </c>
      <c r="L374" s="7">
        <v>0</v>
      </c>
    </row>
    <row r="375" spans="1:17">
      <c r="A375" s="4">
        <v>2016</v>
      </c>
      <c r="B375" s="4">
        <v>12</v>
      </c>
      <c r="C375" s="4" t="s">
        <v>19</v>
      </c>
      <c r="D375" s="6">
        <v>23585.626411105972</v>
      </c>
      <c r="E375" s="6">
        <v>6671.0128762020313</v>
      </c>
      <c r="F375" s="6">
        <v>715.53732132042296</v>
      </c>
      <c r="G375" s="6">
        <v>-2741.9991697439332</v>
      </c>
      <c r="H375" s="7">
        <v>73052.392341187893</v>
      </c>
      <c r="I375" s="7">
        <v>56478.182601284403</v>
      </c>
      <c r="J375" s="7">
        <v>16576.570440179999</v>
      </c>
      <c r="K375" s="7">
        <v>-2.3607002765095495</v>
      </c>
      <c r="L375" s="7">
        <v>0</v>
      </c>
    </row>
    <row r="376" spans="1:17">
      <c r="A376" s="4">
        <v>2015</v>
      </c>
      <c r="B376" s="4">
        <v>12</v>
      </c>
      <c r="C376" s="4" t="s">
        <v>19</v>
      </c>
      <c r="D376" s="6">
        <v>21580.802675725248</v>
      </c>
      <c r="E376" s="6">
        <v>4902.0210319793186</v>
      </c>
      <c r="F376" s="6">
        <v>666.6751782276915</v>
      </c>
      <c r="G376" s="6">
        <v>-2330.4142321568538</v>
      </c>
      <c r="H376" s="7">
        <v>68832</v>
      </c>
      <c r="I376" s="7">
        <v>49546</v>
      </c>
      <c r="J376" s="7">
        <v>19301</v>
      </c>
      <c r="K376" s="7">
        <v>0</v>
      </c>
      <c r="L376" s="7">
        <v>-14</v>
      </c>
    </row>
    <row r="377" spans="1:17">
      <c r="A377" s="4">
        <v>2014</v>
      </c>
      <c r="B377" s="4">
        <v>12</v>
      </c>
      <c r="C377" s="4" t="s">
        <v>19</v>
      </c>
      <c r="D377" s="6">
        <v>23744.953383626183</v>
      </c>
      <c r="E377" s="6">
        <v>5346.1745781550817</v>
      </c>
      <c r="F377" s="6">
        <v>3815.2457647246438</v>
      </c>
      <c r="G377" s="6">
        <v>815.25815719959155</v>
      </c>
      <c r="H377" s="7">
        <v>65998.624147342984</v>
      </c>
      <c r="I377" s="7">
        <v>44424.234932082989</v>
      </c>
      <c r="J377" s="7">
        <v>21574.389215259998</v>
      </c>
      <c r="K377" s="7">
        <v>0</v>
      </c>
      <c r="L377" s="7">
        <v>0</v>
      </c>
    </row>
    <row r="378" spans="1:17">
      <c r="A378" s="4">
        <v>2013</v>
      </c>
      <c r="B378" s="4">
        <v>12</v>
      </c>
      <c r="C378" s="4" t="s">
        <v>19</v>
      </c>
      <c r="D378" s="6">
        <v>17582.515720649848</v>
      </c>
      <c r="E378" s="6">
        <v>2840.5394771359752</v>
      </c>
      <c r="F378" s="6">
        <v>6488.4677475819753</v>
      </c>
      <c r="G378" s="6">
        <v>3509.8496990874314</v>
      </c>
      <c r="H378" s="7">
        <v>62448.540068368515</v>
      </c>
      <c r="I378" s="7">
        <v>41670.071351666862</v>
      </c>
      <c r="J378" s="7">
        <v>20778.468716701653</v>
      </c>
      <c r="K378" s="7">
        <v>0</v>
      </c>
      <c r="L378" s="7">
        <v>0</v>
      </c>
    </row>
    <row r="379" spans="1:17">
      <c r="A379" s="4">
        <v>2012</v>
      </c>
      <c r="B379" s="4">
        <v>12</v>
      </c>
      <c r="C379" s="4" t="s">
        <v>19</v>
      </c>
      <c r="D379" s="6">
        <v>16898</v>
      </c>
      <c r="E379" s="6">
        <v>6002</v>
      </c>
      <c r="F379" s="6">
        <v>309</v>
      </c>
      <c r="G379" s="6">
        <v>-1117</v>
      </c>
      <c r="H379" s="7">
        <v>71132.056785414796</v>
      </c>
      <c r="I379" s="7">
        <v>41341.684582900714</v>
      </c>
      <c r="J379" s="7">
        <v>27785.211519640001</v>
      </c>
      <c r="K379" s="7">
        <v>0</v>
      </c>
      <c r="L379" s="7">
        <v>2005.1584833581187</v>
      </c>
    </row>
    <row r="380" spans="1:17">
      <c r="A380" s="4">
        <v>2011</v>
      </c>
      <c r="B380" s="4">
        <v>12</v>
      </c>
      <c r="C380" s="4" t="s">
        <v>19</v>
      </c>
      <c r="D380" s="6">
        <v>13071.890849430447</v>
      </c>
      <c r="E380" s="6">
        <v>1919.0902595686307</v>
      </c>
      <c r="F380" s="6">
        <v>3807.3387362089779</v>
      </c>
      <c r="G380" s="6">
        <v>-435.2576864561309</v>
      </c>
      <c r="H380" s="7">
        <v>67352.919463526807</v>
      </c>
      <c r="I380" s="7">
        <v>33305.026686423844</v>
      </c>
      <c r="J380" s="7">
        <v>28072.269607504182</v>
      </c>
      <c r="K380" s="7">
        <v>737.92599118303997</v>
      </c>
      <c r="L380" s="7">
        <v>5237.6971784157322</v>
      </c>
    </row>
    <row r="381" spans="1:17">
      <c r="A381" s="4">
        <v>2010</v>
      </c>
      <c r="B381" s="4">
        <v>12</v>
      </c>
      <c r="C381" s="4" t="s">
        <v>19</v>
      </c>
      <c r="D381" s="6">
        <v>13824.568465129767</v>
      </c>
      <c r="E381" s="6">
        <v>1358.4517681929967</v>
      </c>
      <c r="F381" s="6">
        <v>1406.2575718741059</v>
      </c>
      <c r="G381" s="6">
        <v>202.12247886365196</v>
      </c>
      <c r="H381" s="7">
        <v>71896.032237342049</v>
      </c>
      <c r="I381" s="7">
        <v>39383.767865764319</v>
      </c>
      <c r="J381" s="7">
        <v>27844.374408909993</v>
      </c>
      <c r="K381" s="7">
        <v>0</v>
      </c>
      <c r="L381" s="7">
        <v>4667.8899626677312</v>
      </c>
    </row>
    <row r="382" spans="1:17">
      <c r="A382" s="4">
        <v>2009</v>
      </c>
      <c r="B382" s="4">
        <v>6</v>
      </c>
      <c r="C382" s="4" t="s">
        <v>19</v>
      </c>
      <c r="D382" s="6">
        <v>10825.557797610487</v>
      </c>
      <c r="E382" s="6">
        <v>-3522.6769266787933</v>
      </c>
      <c r="F382" s="6">
        <v>954.8246591084793</v>
      </c>
      <c r="G382" s="6">
        <v>-30.399053698569578</v>
      </c>
      <c r="H382" s="7">
        <v>53347.859140082328</v>
      </c>
      <c r="I382" s="7">
        <v>38188.979581615931</v>
      </c>
      <c r="J382" s="7">
        <v>15158.879558466395</v>
      </c>
      <c r="K382" s="7">
        <v>0</v>
      </c>
      <c r="L382" s="7">
        <v>0</v>
      </c>
    </row>
    <row r="383" spans="1:17">
      <c r="A383" s="4">
        <v>2008</v>
      </c>
      <c r="B383" s="4">
        <v>12</v>
      </c>
      <c r="C383" s="4" t="s">
        <v>19</v>
      </c>
      <c r="D383" s="6">
        <v>13388.103530819675</v>
      </c>
      <c r="E383" s="6">
        <v>-102.7</v>
      </c>
      <c r="F383" s="6">
        <v>1690.5</v>
      </c>
      <c r="G383" s="6">
        <v>1690.5</v>
      </c>
      <c r="H383" s="7">
        <v>57693.521392724331</v>
      </c>
      <c r="I383" s="7">
        <v>41659.641785091575</v>
      </c>
      <c r="J383" s="7">
        <v>16033.879607632756</v>
      </c>
      <c r="K383" s="7">
        <v>0</v>
      </c>
      <c r="L383" s="7">
        <v>0</v>
      </c>
      <c r="N383" s="6"/>
      <c r="O383" s="6"/>
      <c r="P383" s="6"/>
      <c r="Q383" s="6"/>
    </row>
    <row r="384" spans="1:17">
      <c r="A384" s="4">
        <v>2007</v>
      </c>
      <c r="B384" s="4">
        <v>12</v>
      </c>
      <c r="C384" s="4" t="s">
        <v>19</v>
      </c>
      <c r="D384" s="6">
        <v>17775.159791717033</v>
      </c>
      <c r="E384" s="6">
        <v>3322.98</v>
      </c>
      <c r="F384" s="6">
        <v>1181.96</v>
      </c>
      <c r="G384" s="6">
        <v>1181.96</v>
      </c>
      <c r="H384" s="7">
        <v>61517.666990839614</v>
      </c>
      <c r="I384" s="7">
        <v>43827.763658388008</v>
      </c>
      <c r="J384" s="7">
        <v>17689.903332451606</v>
      </c>
      <c r="K384" s="7">
        <v>0</v>
      </c>
      <c r="L384" s="7">
        <v>0</v>
      </c>
      <c r="N384" s="6"/>
      <c r="O384" s="6"/>
      <c r="P384" s="6"/>
      <c r="Q384" s="6"/>
    </row>
    <row r="385" spans="1:17">
      <c r="A385" s="4">
        <v>2006</v>
      </c>
      <c r="B385" s="4">
        <v>12</v>
      </c>
      <c r="C385" s="4" t="s">
        <v>19</v>
      </c>
      <c r="D385" s="6">
        <v>29054.424769173798</v>
      </c>
      <c r="E385" s="6">
        <v>4017.9896008963901</v>
      </c>
      <c r="F385" s="6">
        <v>2577</v>
      </c>
      <c r="G385" s="6">
        <v>1882</v>
      </c>
      <c r="H385" s="7">
        <v>58171.645428433534</v>
      </c>
      <c r="I385" s="7">
        <v>41824.416290266832</v>
      </c>
      <c r="J385" s="7">
        <v>16347.229138166711</v>
      </c>
      <c r="K385" s="7">
        <v>0</v>
      </c>
      <c r="L385" s="7">
        <v>0</v>
      </c>
      <c r="N385" s="6"/>
      <c r="O385" s="6"/>
      <c r="P385" s="6"/>
      <c r="Q385" s="6"/>
    </row>
    <row r="386" spans="1:17">
      <c r="A386" s="4">
        <v>2005</v>
      </c>
      <c r="B386" s="4">
        <v>12</v>
      </c>
      <c r="C386" s="4" t="s">
        <v>19</v>
      </c>
      <c r="D386" s="6">
        <v>23865</v>
      </c>
      <c r="E386" s="6">
        <v>1881</v>
      </c>
      <c r="F386" s="6">
        <v>3944</v>
      </c>
      <c r="G386" s="6">
        <v>2944</v>
      </c>
      <c r="H386" s="7">
        <v>50426</v>
      </c>
      <c r="I386" s="7">
        <v>36218</v>
      </c>
      <c r="J386" s="7">
        <v>14208</v>
      </c>
      <c r="K386" s="7">
        <v>0</v>
      </c>
      <c r="L386" s="7">
        <v>0</v>
      </c>
      <c r="N386" s="6"/>
      <c r="O386" s="6"/>
      <c r="P386" s="6"/>
      <c r="Q386" s="6"/>
    </row>
    <row r="387" spans="1:17">
      <c r="A387" s="4">
        <v>2004</v>
      </c>
      <c r="B387" s="4">
        <v>12</v>
      </c>
      <c r="C387" s="4" t="s">
        <v>19</v>
      </c>
      <c r="D387" s="6">
        <v>21984.799999999999</v>
      </c>
      <c r="E387" s="6">
        <v>1526.4</v>
      </c>
      <c r="F387" s="6">
        <v>3196</v>
      </c>
      <c r="G387" s="6">
        <v>2003.1</v>
      </c>
      <c r="N387" s="6"/>
      <c r="O387" s="6"/>
      <c r="P387" s="6"/>
      <c r="Q387" s="6"/>
    </row>
    <row r="388" spans="1:17">
      <c r="A388" s="4">
        <v>2003</v>
      </c>
      <c r="B388" s="4">
        <v>12</v>
      </c>
      <c r="C388" s="4" t="s">
        <v>19</v>
      </c>
      <c r="D388" s="6">
        <v>22225</v>
      </c>
      <c r="E388" s="6">
        <v>3115</v>
      </c>
      <c r="F388" s="6">
        <v>2000</v>
      </c>
      <c r="G388" s="6">
        <v>135.30000000000001</v>
      </c>
      <c r="N388" s="6"/>
      <c r="O388" s="6"/>
      <c r="P388" s="6"/>
      <c r="Q388" s="6"/>
    </row>
    <row r="389" spans="1:17">
      <c r="A389" s="4">
        <v>2002</v>
      </c>
      <c r="B389" s="4">
        <v>12</v>
      </c>
      <c r="C389" s="4" t="s">
        <v>19</v>
      </c>
      <c r="D389" s="6">
        <v>20820.3</v>
      </c>
      <c r="E389" s="6">
        <v>4714.1000000000004</v>
      </c>
      <c r="F389" s="6">
        <v>0</v>
      </c>
      <c r="G389" s="6">
        <v>-856.9</v>
      </c>
      <c r="N389" s="6"/>
      <c r="O389" s="6"/>
      <c r="P389" s="6"/>
      <c r="Q389" s="6"/>
    </row>
    <row r="390" spans="1:17">
      <c r="A390" s="4">
        <v>2001</v>
      </c>
      <c r="B390" s="4">
        <v>12</v>
      </c>
      <c r="C390" s="4" t="s">
        <v>19</v>
      </c>
      <c r="D390" s="6">
        <v>13869.3</v>
      </c>
      <c r="E390" s="6">
        <v>2455.6999999999998</v>
      </c>
      <c r="F390" s="6">
        <v>1000</v>
      </c>
      <c r="G390" s="6">
        <v>131.19999999999999</v>
      </c>
      <c r="N390" s="6"/>
      <c r="O390" s="6"/>
      <c r="P390" s="6"/>
      <c r="Q390" s="6"/>
    </row>
    <row r="391" spans="1:17">
      <c r="A391" s="4">
        <v>2000</v>
      </c>
      <c r="B391" s="4">
        <v>12</v>
      </c>
      <c r="C391" s="4" t="s">
        <v>19</v>
      </c>
      <c r="D391" s="6">
        <v>11458</v>
      </c>
      <c r="E391" s="6">
        <v>1107.5</v>
      </c>
      <c r="F391" s="6">
        <v>600</v>
      </c>
      <c r="G391" s="6">
        <v>-181.1</v>
      </c>
      <c r="N391" s="6"/>
      <c r="O391" s="6"/>
      <c r="P391" s="6"/>
      <c r="Q391" s="6"/>
    </row>
    <row r="392" spans="1:17">
      <c r="A392" s="4">
        <v>2024</v>
      </c>
      <c r="B392" s="4">
        <v>12</v>
      </c>
      <c r="C392" s="4" t="s">
        <v>20</v>
      </c>
      <c r="D392" s="6">
        <f>VLOOKUP($C392,'[1]T.II.A gr&amp;net iss nat curr '!$B$8:$P$38,5,FALSE)</f>
        <v>6023.8700000000008</v>
      </c>
      <c r="E392" s="6">
        <f>VLOOKUP($C392,'[1]T.II.A gr&amp;net iss nat curr '!$B$8:$P$38,15,FALSE)</f>
        <v>-2442.7584281007421</v>
      </c>
      <c r="F392" s="6">
        <f>VLOOKUP($C392,'[1]T.II.B gr&amp;net iss foreign curr'!$B$8:$P$38,5,FALSE)</f>
        <v>0</v>
      </c>
      <c r="G392" s="6">
        <f>VLOOKUP($C392,'[1]T.II.B gr&amp;net iss foreign curr'!$B$8:$P$38,15,FALSE)</f>
        <v>0</v>
      </c>
      <c r="H392" s="7">
        <f>VLOOKUP($C392,'[1]T.I.A Total debt outstanding'!C:K,5,FALSE)</f>
        <v>166708</v>
      </c>
      <c r="I392" s="7">
        <f>VLOOKUP($C392,'[1]T.I.A Total debt outstanding'!$C:$K,6,FALSE)</f>
        <v>0</v>
      </c>
      <c r="J392" s="7">
        <f>VLOOKUP($C392,'[1]T.I.A Total debt outstanding'!$C:$K,7,FALSE)</f>
        <v>166708</v>
      </c>
      <c r="K392" s="7">
        <f>VLOOKUP($C392,'[1]T.I.A Total debt outstanding'!$C:$K,8,FALSE)</f>
        <v>0</v>
      </c>
      <c r="L392" s="7">
        <f>VLOOKUP($C392,'[1]T.I.A Total debt outstanding'!$C:$K,9,FALSE)</f>
        <v>0</v>
      </c>
      <c r="N392" s="6"/>
      <c r="O392" s="6"/>
      <c r="P392" s="6"/>
      <c r="Q392" s="6"/>
    </row>
    <row r="393" spans="1:17">
      <c r="A393" s="4">
        <v>2023</v>
      </c>
      <c r="B393" s="4">
        <v>12</v>
      </c>
      <c r="C393" s="4" t="s">
        <v>20</v>
      </c>
      <c r="D393" s="6">
        <v>7355</v>
      </c>
      <c r="E393" s="6">
        <v>-2244.5895355810062</v>
      </c>
      <c r="F393" s="6">
        <v>0</v>
      </c>
      <c r="G393" s="6">
        <v>0</v>
      </c>
      <c r="H393" s="7">
        <v>167052.70926585601</v>
      </c>
      <c r="J393" s="7">
        <v>167052.70926585601</v>
      </c>
      <c r="K393" s="7">
        <v>0</v>
      </c>
      <c r="L393" s="7">
        <v>0</v>
      </c>
      <c r="N393" s="6"/>
      <c r="O393" s="6"/>
      <c r="P393" s="6"/>
      <c r="Q393" s="6"/>
    </row>
    <row r="394" spans="1:17">
      <c r="A394" s="4">
        <v>2022</v>
      </c>
      <c r="B394" s="4">
        <v>12</v>
      </c>
      <c r="C394" s="4" t="s">
        <v>20</v>
      </c>
      <c r="D394" s="6">
        <v>12816</v>
      </c>
      <c r="E394" s="6">
        <v>-10349.265467274003</v>
      </c>
      <c r="F394" s="6">
        <v>0</v>
      </c>
      <c r="G394" s="6">
        <v>0</v>
      </c>
      <c r="H394" s="7">
        <v>161851.53986574698</v>
      </c>
      <c r="J394" s="7">
        <v>161851.53986574698</v>
      </c>
      <c r="K394" s="7">
        <v>0</v>
      </c>
      <c r="L394" s="7">
        <v>0</v>
      </c>
      <c r="N394" s="6"/>
      <c r="O394" s="6"/>
      <c r="P394" s="6"/>
      <c r="Q394" s="6"/>
    </row>
    <row r="395" spans="1:17">
      <c r="A395" s="4">
        <v>2021</v>
      </c>
      <c r="B395" s="4">
        <v>12</v>
      </c>
      <c r="C395" s="4" t="s">
        <v>20</v>
      </c>
      <c r="D395" s="6">
        <v>28542.75</v>
      </c>
      <c r="E395" s="6">
        <v>17405.796808567015</v>
      </c>
      <c r="F395" s="6">
        <v>0</v>
      </c>
      <c r="G395" s="6">
        <v>0</v>
      </c>
      <c r="H395" s="7">
        <v>169052</v>
      </c>
      <c r="J395" s="7">
        <v>169052</v>
      </c>
      <c r="K395" s="7">
        <v>0</v>
      </c>
      <c r="L395" s="7">
        <v>0</v>
      </c>
      <c r="N395" s="6"/>
      <c r="O395" s="6"/>
      <c r="P395" s="6"/>
      <c r="Q395" s="6"/>
    </row>
    <row r="396" spans="1:17">
      <c r="A396" s="4">
        <v>2020</v>
      </c>
      <c r="B396" s="4">
        <v>12</v>
      </c>
      <c r="C396" s="4" t="s">
        <v>20</v>
      </c>
      <c r="D396" s="6">
        <v>33757</v>
      </c>
      <c r="E396" s="6">
        <v>9867.2317940349749</v>
      </c>
      <c r="F396" s="6">
        <v>0</v>
      </c>
      <c r="G396" s="6">
        <v>0</v>
      </c>
      <c r="H396" s="7">
        <v>154933</v>
      </c>
      <c r="J396" s="7">
        <v>154933</v>
      </c>
      <c r="K396" s="7">
        <v>0</v>
      </c>
      <c r="L396" s="7">
        <v>0</v>
      </c>
      <c r="N396" s="6"/>
      <c r="O396" s="6"/>
      <c r="P396" s="6"/>
      <c r="Q396" s="6"/>
    </row>
    <row r="397" spans="1:17">
      <c r="A397" s="4">
        <v>2019</v>
      </c>
      <c r="B397" s="4">
        <v>12</v>
      </c>
      <c r="C397" s="4" t="s">
        <v>20</v>
      </c>
      <c r="D397" s="6">
        <v>16967.7</v>
      </c>
      <c r="E397" s="6">
        <v>-1531</v>
      </c>
      <c r="F397" s="6">
        <v>0</v>
      </c>
      <c r="G397" s="6">
        <v>0</v>
      </c>
      <c r="H397" s="7">
        <v>142642.71197073898</v>
      </c>
      <c r="J397" s="7">
        <v>142642.71197073898</v>
      </c>
      <c r="K397" s="7">
        <v>0</v>
      </c>
      <c r="L397" s="7">
        <v>0</v>
      </c>
      <c r="N397" s="6"/>
      <c r="O397" s="6"/>
      <c r="P397" s="6"/>
      <c r="Q397" s="6"/>
    </row>
    <row r="398" spans="1:17">
      <c r="A398" s="4">
        <v>2018</v>
      </c>
      <c r="B398" s="4">
        <v>12</v>
      </c>
      <c r="C398" s="4" t="s">
        <v>20</v>
      </c>
      <c r="D398" s="6">
        <v>19621.68</v>
      </c>
      <c r="E398" s="6">
        <v>4352.6837660854944</v>
      </c>
      <c r="F398" s="6">
        <v>0</v>
      </c>
      <c r="G398" s="6">
        <v>0</v>
      </c>
      <c r="H398" s="7">
        <v>140463.98910813601</v>
      </c>
      <c r="J398" s="7">
        <v>140463.98910813601</v>
      </c>
      <c r="K398" s="7">
        <v>0</v>
      </c>
      <c r="L398" s="7">
        <v>0</v>
      </c>
      <c r="N398" s="6"/>
      <c r="O398" s="6"/>
      <c r="P398" s="6"/>
      <c r="Q398" s="6"/>
    </row>
    <row r="399" spans="1:17">
      <c r="A399" s="4">
        <v>2017</v>
      </c>
      <c r="B399" s="4">
        <v>12</v>
      </c>
      <c r="C399" s="4" t="s">
        <v>20</v>
      </c>
      <c r="D399" s="6">
        <v>18968</v>
      </c>
      <c r="E399" s="6">
        <v>7137</v>
      </c>
      <c r="F399" s="6">
        <v>0</v>
      </c>
      <c r="G399" s="6">
        <v>0</v>
      </c>
      <c r="H399" s="7">
        <v>134579.3151521757</v>
      </c>
      <c r="J399" s="7">
        <v>0</v>
      </c>
      <c r="K399" s="7">
        <v>0</v>
      </c>
      <c r="L399" s="7">
        <v>0</v>
      </c>
      <c r="N399" s="6"/>
      <c r="O399" s="6"/>
      <c r="P399" s="6"/>
      <c r="Q399" s="6"/>
    </row>
    <row r="400" spans="1:17">
      <c r="A400" s="4">
        <v>2016</v>
      </c>
      <c r="B400" s="4">
        <v>12</v>
      </c>
      <c r="C400" s="4" t="s">
        <v>20</v>
      </c>
      <c r="D400" s="6">
        <v>10504</v>
      </c>
      <c r="E400" s="6">
        <v>-2333</v>
      </c>
      <c r="F400" s="6">
        <v>0</v>
      </c>
      <c r="G400" s="6">
        <v>0</v>
      </c>
      <c r="H400" s="7">
        <v>126525</v>
      </c>
      <c r="J400" s="7">
        <v>126525</v>
      </c>
      <c r="K400" s="7">
        <v>0</v>
      </c>
      <c r="L400" s="7">
        <v>0</v>
      </c>
      <c r="N400" s="6"/>
      <c r="O400" s="6"/>
      <c r="P400" s="6"/>
      <c r="Q400" s="6"/>
    </row>
    <row r="401" spans="1:17">
      <c r="A401" s="4">
        <v>2015</v>
      </c>
      <c r="B401" s="4">
        <v>12</v>
      </c>
      <c r="C401" s="4" t="s">
        <v>20</v>
      </c>
      <c r="D401" s="6">
        <v>14857</v>
      </c>
      <c r="E401" s="6">
        <v>8247</v>
      </c>
      <c r="F401" s="6">
        <v>0</v>
      </c>
      <c r="G401" s="6">
        <v>0</v>
      </c>
      <c r="H401" s="7">
        <v>127769</v>
      </c>
      <c r="J401" s="7">
        <v>127769</v>
      </c>
      <c r="K401" s="7">
        <v>0</v>
      </c>
      <c r="L401" s="7">
        <v>0</v>
      </c>
      <c r="N401" s="6"/>
      <c r="O401" s="6"/>
      <c r="P401" s="6"/>
      <c r="Q401" s="6"/>
    </row>
    <row r="402" spans="1:17">
      <c r="A402" s="4">
        <v>2014</v>
      </c>
      <c r="B402" s="4">
        <v>12</v>
      </c>
      <c r="C402" s="4" t="s">
        <v>20</v>
      </c>
      <c r="D402" s="6">
        <v>14387</v>
      </c>
      <c r="E402" s="6">
        <v>5832</v>
      </c>
      <c r="F402" s="6">
        <v>0</v>
      </c>
      <c r="G402" s="6">
        <v>0</v>
      </c>
      <c r="H402" s="7">
        <v>120540</v>
      </c>
      <c r="J402" s="7">
        <v>120540</v>
      </c>
      <c r="K402" s="7">
        <v>0</v>
      </c>
      <c r="L402" s="7">
        <v>0</v>
      </c>
      <c r="N402" s="6"/>
      <c r="O402" s="6"/>
      <c r="P402" s="6"/>
      <c r="Q402" s="6"/>
    </row>
    <row r="403" spans="1:17">
      <c r="A403" s="4">
        <v>2013</v>
      </c>
      <c r="B403" s="4">
        <v>12</v>
      </c>
      <c r="C403" s="4" t="s">
        <v>20</v>
      </c>
      <c r="D403" s="6">
        <v>36539</v>
      </c>
      <c r="E403" s="6">
        <v>22140</v>
      </c>
      <c r="F403" s="6">
        <v>0</v>
      </c>
      <c r="G403" s="6">
        <v>0</v>
      </c>
      <c r="H403" s="7">
        <v>115146</v>
      </c>
      <c r="J403" s="7">
        <v>115146</v>
      </c>
      <c r="K403" s="7">
        <v>0</v>
      </c>
      <c r="L403" s="7">
        <v>0</v>
      </c>
      <c r="N403" s="6"/>
      <c r="O403" s="6"/>
      <c r="P403" s="6"/>
      <c r="Q403" s="6"/>
    </row>
    <row r="404" spans="1:17">
      <c r="A404" s="4">
        <v>2012</v>
      </c>
      <c r="B404" s="4">
        <v>12</v>
      </c>
      <c r="C404" s="4" t="s">
        <v>20</v>
      </c>
      <c r="D404" s="6">
        <v>10703</v>
      </c>
      <c r="E404" s="6">
        <v>3557</v>
      </c>
      <c r="F404" s="6">
        <v>0</v>
      </c>
      <c r="G404" s="6">
        <v>0</v>
      </c>
      <c r="H404" s="7">
        <v>91043</v>
      </c>
      <c r="J404" s="7">
        <v>91043</v>
      </c>
      <c r="K404" s="7">
        <v>0</v>
      </c>
      <c r="L404" s="7">
        <v>0</v>
      </c>
      <c r="N404" s="6"/>
      <c r="O404" s="6"/>
      <c r="P404" s="6"/>
      <c r="Q404" s="6"/>
    </row>
    <row r="405" spans="1:17">
      <c r="A405" s="4">
        <v>2011</v>
      </c>
      <c r="B405" s="4">
        <v>12</v>
      </c>
      <c r="C405" s="4" t="s">
        <v>20</v>
      </c>
      <c r="D405" s="6">
        <v>0</v>
      </c>
      <c r="E405" s="6">
        <v>-4390</v>
      </c>
      <c r="F405" s="6">
        <v>0</v>
      </c>
      <c r="G405" s="6">
        <v>0</v>
      </c>
      <c r="H405" s="7">
        <v>119080.72254194701</v>
      </c>
      <c r="J405" s="7">
        <v>119080.72254194701</v>
      </c>
      <c r="K405" s="7">
        <v>0</v>
      </c>
      <c r="L405" s="7">
        <v>0</v>
      </c>
      <c r="N405" s="6"/>
      <c r="O405" s="6"/>
      <c r="P405" s="6"/>
      <c r="Q405" s="6"/>
    </row>
    <row r="406" spans="1:17">
      <c r="A406" s="4">
        <v>2010</v>
      </c>
      <c r="B406" s="4">
        <v>12</v>
      </c>
      <c r="C406" s="4" t="s">
        <v>20</v>
      </c>
      <c r="D406" s="6">
        <v>19883</v>
      </c>
      <c r="E406" s="6">
        <v>19105.7</v>
      </c>
      <c r="F406" s="6">
        <v>0</v>
      </c>
      <c r="G406" s="6">
        <v>0</v>
      </c>
      <c r="H406" s="7">
        <v>93497.653495150007</v>
      </c>
      <c r="J406" s="7">
        <v>93497.653495150007</v>
      </c>
      <c r="K406" s="7">
        <v>0</v>
      </c>
      <c r="L406" s="7">
        <v>0</v>
      </c>
      <c r="N406" s="6"/>
      <c r="O406" s="6"/>
      <c r="P406" s="6"/>
      <c r="Q406" s="6"/>
    </row>
    <row r="407" spans="1:17">
      <c r="A407" s="4">
        <v>2009</v>
      </c>
      <c r="B407" s="4">
        <v>6</v>
      </c>
      <c r="C407" s="4" t="s">
        <v>20</v>
      </c>
      <c r="D407" s="6">
        <v>33763</v>
      </c>
      <c r="E407" s="6">
        <v>28897.1</v>
      </c>
      <c r="F407" s="6">
        <v>0</v>
      </c>
      <c r="G407" s="6">
        <v>0</v>
      </c>
      <c r="H407" s="7">
        <v>65278</v>
      </c>
      <c r="J407" s="7">
        <v>65278</v>
      </c>
      <c r="K407" s="7">
        <v>0</v>
      </c>
      <c r="L407" s="7">
        <v>0</v>
      </c>
      <c r="N407" s="6"/>
      <c r="O407" s="6"/>
      <c r="P407" s="6"/>
      <c r="Q407" s="6"/>
    </row>
    <row r="408" spans="1:17">
      <c r="A408" s="4">
        <v>2008</v>
      </c>
      <c r="B408" s="4">
        <v>12</v>
      </c>
      <c r="C408" s="4" t="s">
        <v>20</v>
      </c>
      <c r="D408" s="6">
        <v>11000</v>
      </c>
      <c r="E408" s="6">
        <v>10898</v>
      </c>
      <c r="F408" s="6">
        <v>0</v>
      </c>
      <c r="G408" s="6">
        <v>0</v>
      </c>
      <c r="H408" s="7">
        <v>50398</v>
      </c>
      <c r="J408" s="7">
        <v>50398</v>
      </c>
      <c r="K408" s="7">
        <v>0</v>
      </c>
      <c r="L408" s="7">
        <v>0</v>
      </c>
      <c r="N408" s="6"/>
      <c r="O408" s="6"/>
      <c r="P408" s="6"/>
      <c r="Q408" s="6"/>
    </row>
    <row r="409" spans="1:17">
      <c r="A409" s="4">
        <v>2007</v>
      </c>
      <c r="B409" s="4">
        <v>12</v>
      </c>
      <c r="C409" s="4" t="s">
        <v>20</v>
      </c>
      <c r="D409" s="6">
        <v>6000</v>
      </c>
      <c r="E409" s="6">
        <v>-244</v>
      </c>
      <c r="F409" s="6">
        <v>0</v>
      </c>
      <c r="G409" s="6">
        <v>0</v>
      </c>
      <c r="H409" s="7">
        <v>35918</v>
      </c>
      <c r="J409" s="7">
        <v>35918</v>
      </c>
      <c r="K409" s="7">
        <v>0</v>
      </c>
      <c r="L409" s="7">
        <v>0</v>
      </c>
      <c r="N409" s="6"/>
      <c r="O409" s="6"/>
      <c r="P409" s="6"/>
      <c r="Q409" s="6"/>
    </row>
    <row r="410" spans="1:17">
      <c r="A410" s="4">
        <v>2006</v>
      </c>
      <c r="B410" s="4">
        <v>12</v>
      </c>
      <c r="C410" s="4" t="s">
        <v>20</v>
      </c>
      <c r="D410" s="6">
        <v>0</v>
      </c>
      <c r="E410" s="6">
        <v>-183</v>
      </c>
      <c r="F410" s="6">
        <v>0</v>
      </c>
      <c r="G410" s="6">
        <v>0</v>
      </c>
      <c r="H410" s="7">
        <v>35918</v>
      </c>
      <c r="J410" s="7">
        <v>35918</v>
      </c>
      <c r="K410" s="7">
        <v>0</v>
      </c>
      <c r="L410" s="7">
        <v>0</v>
      </c>
      <c r="N410" s="6"/>
      <c r="O410" s="6"/>
      <c r="P410" s="6"/>
      <c r="Q410" s="6"/>
    </row>
    <row r="411" spans="1:17">
      <c r="A411" s="4">
        <v>2005</v>
      </c>
      <c r="B411" s="4">
        <v>12</v>
      </c>
      <c r="C411" s="4" t="s">
        <v>20</v>
      </c>
      <c r="D411" s="6">
        <v>1440</v>
      </c>
      <c r="E411" s="6">
        <v>0</v>
      </c>
      <c r="F411" s="6">
        <v>0</v>
      </c>
      <c r="G411" s="6">
        <v>0</v>
      </c>
      <c r="H411" s="7">
        <v>38182</v>
      </c>
      <c r="J411" s="7">
        <v>38182</v>
      </c>
      <c r="K411" s="7">
        <v>0</v>
      </c>
      <c r="L411" s="7">
        <v>0</v>
      </c>
      <c r="N411" s="6"/>
      <c r="O411" s="6"/>
      <c r="P411" s="6"/>
      <c r="Q411" s="6"/>
    </row>
    <row r="412" spans="1:17">
      <c r="A412" s="4">
        <v>2004</v>
      </c>
      <c r="B412" s="4">
        <v>12</v>
      </c>
      <c r="C412" s="4" t="s">
        <v>20</v>
      </c>
      <c r="D412" s="6">
        <v>3370</v>
      </c>
      <c r="E412" s="6">
        <v>0</v>
      </c>
      <c r="F412" s="6">
        <v>0</v>
      </c>
      <c r="G412" s="6">
        <v>0</v>
      </c>
      <c r="N412" s="6"/>
      <c r="O412" s="6"/>
      <c r="P412" s="6"/>
      <c r="Q412" s="6"/>
    </row>
    <row r="413" spans="1:17">
      <c r="A413" s="4">
        <v>2003</v>
      </c>
      <c r="B413" s="4">
        <v>12</v>
      </c>
      <c r="C413" s="4" t="s">
        <v>20</v>
      </c>
      <c r="D413" s="6">
        <v>6570</v>
      </c>
      <c r="E413" s="6">
        <v>1193</v>
      </c>
      <c r="F413" s="6">
        <v>0</v>
      </c>
      <c r="G413" s="6">
        <v>0</v>
      </c>
      <c r="N413" s="6"/>
      <c r="O413" s="6"/>
      <c r="P413" s="6"/>
      <c r="Q413" s="6"/>
    </row>
    <row r="414" spans="1:17">
      <c r="A414" s="4">
        <v>2002</v>
      </c>
      <c r="B414" s="4">
        <v>12</v>
      </c>
      <c r="C414" s="4" t="s">
        <v>20</v>
      </c>
      <c r="D414" s="6">
        <v>6600</v>
      </c>
      <c r="E414" s="6">
        <v>969</v>
      </c>
      <c r="F414" s="6">
        <v>0</v>
      </c>
      <c r="G414" s="6">
        <v>0</v>
      </c>
      <c r="N414" s="6"/>
      <c r="O414" s="6"/>
      <c r="P414" s="6"/>
      <c r="Q414" s="6"/>
    </row>
    <row r="415" spans="1:17">
      <c r="A415" s="4">
        <v>2001</v>
      </c>
      <c r="B415" s="4">
        <v>12</v>
      </c>
      <c r="C415" s="4" t="s">
        <v>20</v>
      </c>
      <c r="D415" s="6">
        <v>0</v>
      </c>
      <c r="E415" s="6">
        <v>-1250</v>
      </c>
      <c r="F415" s="6">
        <v>0</v>
      </c>
      <c r="G415" s="6">
        <v>0</v>
      </c>
      <c r="N415" s="6"/>
      <c r="O415" s="6"/>
      <c r="P415" s="6"/>
      <c r="Q415" s="6"/>
    </row>
    <row r="416" spans="1:17">
      <c r="A416" s="4">
        <v>2000</v>
      </c>
      <c r="B416" s="4">
        <v>12</v>
      </c>
      <c r="C416" s="4" t="s">
        <v>20</v>
      </c>
      <c r="D416" s="6">
        <v>1292</v>
      </c>
      <c r="E416" s="6">
        <v>-759</v>
      </c>
      <c r="F416" s="6">
        <v>0</v>
      </c>
      <c r="G416" s="6">
        <v>0</v>
      </c>
      <c r="N416" s="6"/>
      <c r="O416" s="6"/>
      <c r="P416" s="6"/>
      <c r="Q416" s="6"/>
    </row>
    <row r="417" spans="1:17">
      <c r="A417" s="4">
        <v>2024</v>
      </c>
      <c r="B417" s="4">
        <v>12</v>
      </c>
      <c r="C417" s="4" t="s">
        <v>21</v>
      </c>
      <c r="D417" s="6">
        <f>VLOOKUP($C417,'[1]T.II.A gr&amp;net iss nat curr '!$B$8:$P$38,5,FALSE)</f>
        <v>548388</v>
      </c>
      <c r="E417" s="6">
        <f>VLOOKUP($C417,'[1]T.II.A gr&amp;net iss nat curr '!$B$8:$P$38,15,FALSE)</f>
        <v>110070.86265094999</v>
      </c>
      <c r="F417" s="6">
        <f>VLOOKUP($C417,'[1]T.II.B gr&amp;net iss foreign curr'!$B$8:$P$38,5,FALSE)</f>
        <v>0</v>
      </c>
      <c r="G417" s="6">
        <f>VLOOKUP($C417,'[1]T.II.B gr&amp;net iss foreign curr'!$B$8:$P$38,15,FALSE)</f>
        <v>-3936.137419000006</v>
      </c>
      <c r="H417" s="7">
        <f>VLOOKUP($C417,'[1]T.I.A Total debt outstanding'!C:K,5,FALSE)</f>
        <v>2505826</v>
      </c>
      <c r="I417" s="7">
        <f>VLOOKUP($C417,'[1]T.I.A Total debt outstanding'!$C:$K,6,FALSE)</f>
        <v>0</v>
      </c>
      <c r="J417" s="7">
        <f>VLOOKUP($C417,'[1]T.I.A Total debt outstanding'!$C:$K,7,FALSE)</f>
        <v>2505524</v>
      </c>
      <c r="K417" s="7">
        <f>VLOOKUP($C417,'[1]T.I.A Total debt outstanding'!$C:$K,8,FALSE)</f>
        <v>0</v>
      </c>
      <c r="L417" s="7">
        <f>VLOOKUP($C417,'[1]T.I.A Total debt outstanding'!$C:$K,9,FALSE)</f>
        <v>301</v>
      </c>
      <c r="N417" s="6"/>
      <c r="O417" s="6"/>
      <c r="P417" s="6"/>
      <c r="Q417" s="6"/>
    </row>
    <row r="418" spans="1:17">
      <c r="A418" s="4">
        <v>2023</v>
      </c>
      <c r="B418" s="4">
        <v>12</v>
      </c>
      <c r="C418" s="4" t="s">
        <v>21</v>
      </c>
      <c r="D418" s="6">
        <v>515854.49299999996</v>
      </c>
      <c r="E418" s="6">
        <v>103529.40491891099</v>
      </c>
      <c r="F418" s="6">
        <v>0</v>
      </c>
      <c r="G418" s="6">
        <v>0</v>
      </c>
      <c r="H418" s="7">
        <v>2394108.9012075881</v>
      </c>
      <c r="J418" s="7">
        <v>2393821.1910353075</v>
      </c>
      <c r="K418" s="7">
        <v>0</v>
      </c>
      <c r="L418" s="7">
        <v>287.71017228085117</v>
      </c>
      <c r="N418" s="6"/>
      <c r="O418" s="6"/>
      <c r="P418" s="6"/>
      <c r="Q418" s="6"/>
    </row>
    <row r="419" spans="1:17">
      <c r="A419" s="4">
        <v>2022</v>
      </c>
      <c r="B419" s="4">
        <v>12</v>
      </c>
      <c r="C419" s="4" t="s">
        <v>21</v>
      </c>
      <c r="D419" s="6">
        <v>424339.86600000004</v>
      </c>
      <c r="E419" s="6">
        <v>30420.530084430065</v>
      </c>
      <c r="F419" s="6">
        <v>0</v>
      </c>
      <c r="G419" s="6">
        <v>0</v>
      </c>
      <c r="H419" s="7">
        <v>2289180.7863897756</v>
      </c>
      <c r="J419" s="7">
        <v>2286791.2790123899</v>
      </c>
      <c r="K419" s="7">
        <v>2107.7283372365341</v>
      </c>
      <c r="L419" s="7">
        <v>281.77904014787765</v>
      </c>
      <c r="N419" s="6"/>
      <c r="O419" s="6"/>
      <c r="P419" s="6"/>
      <c r="Q419" s="6"/>
    </row>
    <row r="420" spans="1:17">
      <c r="A420" s="4">
        <v>2021</v>
      </c>
      <c r="B420" s="4">
        <v>12</v>
      </c>
      <c r="C420" s="4" t="s">
        <v>21</v>
      </c>
      <c r="D420" s="6">
        <v>473511.79200000002</v>
      </c>
      <c r="E420" s="6">
        <v>75118.21114110999</v>
      </c>
      <c r="F420" s="6">
        <v>3783.5867230000003</v>
      </c>
      <c r="G420" s="6">
        <v>3783.5867230000003</v>
      </c>
      <c r="H420" s="7">
        <v>2236302.7799999998</v>
      </c>
      <c r="J420" s="7">
        <v>2234018.718691906</v>
      </c>
      <c r="K420" s="7">
        <v>1986.49185538339</v>
      </c>
      <c r="L420" s="7">
        <v>297.56945271026302</v>
      </c>
      <c r="N420" s="6"/>
      <c r="O420" s="6"/>
      <c r="P420" s="6"/>
      <c r="Q420" s="6"/>
    </row>
    <row r="421" spans="1:17">
      <c r="A421" s="4">
        <v>2020</v>
      </c>
      <c r="B421" s="4">
        <v>12</v>
      </c>
      <c r="C421" s="4" t="s">
        <v>21</v>
      </c>
      <c r="D421" s="6">
        <v>548157.72500000009</v>
      </c>
      <c r="E421" s="6">
        <v>141527.56413499999</v>
      </c>
      <c r="F421" s="6">
        <v>2530</v>
      </c>
      <c r="G421" s="6">
        <v>2530</v>
      </c>
      <c r="H421" s="7">
        <v>2149584.2837475883</v>
      </c>
      <c r="J421" s="7">
        <v>2147471.9439782524</v>
      </c>
      <c r="K421" s="7">
        <v>1833.9650324000488</v>
      </c>
      <c r="L421" s="7">
        <v>278.37473693587356</v>
      </c>
      <c r="N421" s="6"/>
      <c r="O421" s="6"/>
      <c r="P421" s="6"/>
      <c r="Q421" s="6"/>
    </row>
    <row r="422" spans="1:17">
      <c r="A422" s="4">
        <v>2019</v>
      </c>
      <c r="B422" s="4">
        <v>12</v>
      </c>
      <c r="C422" s="4" t="s">
        <v>21</v>
      </c>
      <c r="D422" s="6">
        <v>407629.60100000008</v>
      </c>
      <c r="E422" s="6">
        <v>37349.76003422006</v>
      </c>
      <c r="F422" s="6">
        <v>6570.75</v>
      </c>
      <c r="G422" s="6">
        <v>5935.32</v>
      </c>
      <c r="H422" s="7">
        <v>2004787.0711482614</v>
      </c>
      <c r="J422" s="7">
        <v>2002469.2785610887</v>
      </c>
      <c r="K422" s="7">
        <v>2023.9273185211839</v>
      </c>
      <c r="L422" s="7">
        <v>293.86526865162858</v>
      </c>
      <c r="N422" s="6"/>
      <c r="O422" s="6"/>
      <c r="P422" s="6"/>
      <c r="Q422" s="6"/>
    </row>
    <row r="423" spans="1:17">
      <c r="A423" s="4">
        <v>2018</v>
      </c>
      <c r="B423" s="4">
        <v>12</v>
      </c>
      <c r="C423" s="4" t="s">
        <v>21</v>
      </c>
      <c r="D423" s="6">
        <v>400977.46299999999</v>
      </c>
      <c r="E423" s="6">
        <v>50076.975061999983</v>
      </c>
      <c r="F423" s="6">
        <v>0</v>
      </c>
      <c r="G423" s="6">
        <v>-945.73877556000002</v>
      </c>
      <c r="H423" s="7">
        <v>1959439.3974620707</v>
      </c>
      <c r="J423" s="7">
        <v>1957184.1705552565</v>
      </c>
      <c r="K423" s="7">
        <v>1977.6742549999999</v>
      </c>
      <c r="L423" s="7">
        <v>277.55265200000002</v>
      </c>
      <c r="N423" s="6"/>
      <c r="O423" s="6"/>
      <c r="P423" s="6"/>
      <c r="Q423" s="6"/>
    </row>
    <row r="424" spans="1:17">
      <c r="A424" s="4">
        <v>2017</v>
      </c>
      <c r="B424" s="4">
        <v>12</v>
      </c>
      <c r="C424" s="4" t="s">
        <v>21</v>
      </c>
      <c r="D424" s="6">
        <v>427059</v>
      </c>
      <c r="E424" s="6">
        <v>39829</v>
      </c>
      <c r="F424" s="6">
        <v>0</v>
      </c>
      <c r="G424" s="6">
        <v>-2784.663967</v>
      </c>
      <c r="H424" s="7">
        <v>1906389.1151419461</v>
      </c>
      <c r="J424" s="7">
        <v>1904231.2448893464</v>
      </c>
      <c r="K424" s="7">
        <v>1876.0943883932293</v>
      </c>
      <c r="L424" s="7">
        <v>281.77586420657553</v>
      </c>
      <c r="N424" s="6"/>
      <c r="O424" s="6"/>
      <c r="P424" s="6"/>
      <c r="Q424" s="6"/>
    </row>
    <row r="425" spans="1:17">
      <c r="A425" s="4">
        <v>2016</v>
      </c>
      <c r="B425" s="4">
        <v>12</v>
      </c>
      <c r="C425" s="4" t="s">
        <v>21</v>
      </c>
      <c r="D425" s="6">
        <v>408486</v>
      </c>
      <c r="E425" s="6">
        <v>56450</v>
      </c>
      <c r="F425" s="6">
        <v>0</v>
      </c>
      <c r="G425" s="6">
        <v>-5017.7391600000001</v>
      </c>
      <c r="H425" s="7">
        <v>1867214</v>
      </c>
      <c r="J425" s="7">
        <v>1864788</v>
      </c>
      <c r="K425" s="7">
        <v>2135</v>
      </c>
      <c r="L425" s="7">
        <v>292</v>
      </c>
      <c r="N425" s="6"/>
      <c r="O425" s="6"/>
      <c r="P425" s="6"/>
      <c r="Q425" s="6"/>
    </row>
    <row r="426" spans="1:17">
      <c r="A426" s="4">
        <v>2015</v>
      </c>
      <c r="B426" s="4">
        <v>12</v>
      </c>
      <c r="C426" s="4" t="s">
        <v>21</v>
      </c>
      <c r="D426" s="6">
        <v>415294.37099999998</v>
      </c>
      <c r="E426" s="6">
        <v>38877.147626999998</v>
      </c>
      <c r="F426" s="6">
        <v>0</v>
      </c>
      <c r="G426" s="6">
        <v>-7558.0568347699991</v>
      </c>
      <c r="H426" s="7">
        <v>1814445</v>
      </c>
      <c r="J426" s="7">
        <v>1812038</v>
      </c>
      <c r="K426" s="7">
        <v>2067</v>
      </c>
      <c r="L426" s="7">
        <v>341</v>
      </c>
      <c r="N426" s="6"/>
      <c r="O426" s="6"/>
      <c r="P426" s="6"/>
      <c r="Q426" s="6"/>
    </row>
    <row r="427" spans="1:17">
      <c r="A427" s="4">
        <v>2014</v>
      </c>
      <c r="B427" s="4">
        <v>12</v>
      </c>
      <c r="C427" s="4" t="s">
        <v>21</v>
      </c>
      <c r="D427" s="6">
        <v>462883.13499999995</v>
      </c>
      <c r="E427" s="6">
        <v>59796.65181999997</v>
      </c>
      <c r="F427" s="6">
        <v>480.6</v>
      </c>
      <c r="G427" s="6">
        <v>-1922.710421</v>
      </c>
      <c r="H427" s="7">
        <v>1782232.71</v>
      </c>
      <c r="J427" s="7">
        <v>1780058.52</v>
      </c>
      <c r="K427" s="7">
        <v>1853.2245360000002</v>
      </c>
      <c r="L427" s="7">
        <v>320.965464</v>
      </c>
      <c r="N427" s="6"/>
      <c r="O427" s="6"/>
      <c r="P427" s="6"/>
      <c r="Q427" s="6"/>
    </row>
    <row r="428" spans="1:17">
      <c r="A428" s="4">
        <v>2013</v>
      </c>
      <c r="B428" s="4">
        <v>12</v>
      </c>
      <c r="C428" s="4" t="s">
        <v>21</v>
      </c>
      <c r="D428" s="6">
        <v>480652.67</v>
      </c>
      <c r="E428" s="6">
        <v>85982.535393000057</v>
      </c>
      <c r="F428" s="6">
        <v>0</v>
      </c>
      <c r="G428" s="6">
        <v>-3414.0278360000002</v>
      </c>
      <c r="H428" s="7">
        <v>1722705.49</v>
      </c>
      <c r="J428" s="7">
        <v>1721073.99</v>
      </c>
      <c r="K428" s="7">
        <v>1631.5</v>
      </c>
      <c r="L428" s="7">
        <v>0</v>
      </c>
      <c r="N428" s="6"/>
      <c r="O428" s="6"/>
      <c r="P428" s="6"/>
      <c r="Q428" s="6"/>
    </row>
    <row r="429" spans="1:17">
      <c r="A429" s="4">
        <v>2012</v>
      </c>
      <c r="B429" s="4">
        <v>12</v>
      </c>
      <c r="C429" s="4" t="s">
        <v>21</v>
      </c>
      <c r="D429" s="6">
        <v>479755</v>
      </c>
      <c r="E429" s="6">
        <v>55134.373000000021</v>
      </c>
      <c r="F429" s="6">
        <v>336.43034471999999</v>
      </c>
      <c r="G429" s="6">
        <v>-7757.6400935099991</v>
      </c>
      <c r="H429" s="7">
        <v>1638724.02</v>
      </c>
      <c r="J429" s="7">
        <v>1637018.69</v>
      </c>
      <c r="K429" s="7">
        <v>0</v>
      </c>
      <c r="L429" s="7">
        <v>0</v>
      </c>
      <c r="N429" s="6"/>
      <c r="O429" s="6"/>
      <c r="P429" s="6"/>
      <c r="Q429" s="6"/>
    </row>
    <row r="430" spans="1:17">
      <c r="A430" s="4">
        <v>2011</v>
      </c>
      <c r="B430" s="4">
        <v>12</v>
      </c>
      <c r="C430" s="4" t="s">
        <v>21</v>
      </c>
      <c r="D430" s="6">
        <v>441667.96799999994</v>
      </c>
      <c r="E430" s="6">
        <v>71310.794904000009</v>
      </c>
      <c r="F430" s="6">
        <v>1841.9864711500002</v>
      </c>
      <c r="G430" s="6">
        <v>-6271.7754161299999</v>
      </c>
      <c r="H430" s="7">
        <v>1586740.89</v>
      </c>
      <c r="J430" s="7">
        <v>1585001.96</v>
      </c>
      <c r="K430" s="7">
        <v>1738.93</v>
      </c>
      <c r="L430" s="7">
        <v>0</v>
      </c>
      <c r="N430" s="6"/>
      <c r="O430" s="6"/>
      <c r="P430" s="6"/>
      <c r="Q430" s="6"/>
    </row>
    <row r="431" spans="1:17">
      <c r="A431" s="4">
        <v>2010</v>
      </c>
      <c r="B431" s="4">
        <v>12</v>
      </c>
      <c r="C431" s="4" t="s">
        <v>21</v>
      </c>
      <c r="D431" s="6">
        <v>477390.76200000005</v>
      </c>
      <c r="E431" s="6">
        <v>83692.428360332444</v>
      </c>
      <c r="F431" s="6">
        <v>5944.2098108655009</v>
      </c>
      <c r="G431" s="6">
        <v>1238.1562311545249</v>
      </c>
      <c r="H431" s="7">
        <v>1526333.7799999998</v>
      </c>
      <c r="J431" s="7">
        <v>1524649.9</v>
      </c>
      <c r="K431" s="7">
        <v>1684</v>
      </c>
      <c r="L431" s="7">
        <v>0</v>
      </c>
      <c r="N431" s="6"/>
      <c r="O431" s="6"/>
      <c r="P431" s="6"/>
      <c r="Q431" s="6"/>
    </row>
    <row r="432" spans="1:17">
      <c r="A432" s="4">
        <v>2009</v>
      </c>
      <c r="B432" s="4">
        <v>6</v>
      </c>
      <c r="C432" s="4" t="s">
        <v>21</v>
      </c>
      <c r="D432" s="6">
        <v>529978.40299999993</v>
      </c>
      <c r="E432" s="6">
        <v>93326.247463000065</v>
      </c>
      <c r="F432" s="6">
        <v>6030.1926963200094</v>
      </c>
      <c r="G432" s="6">
        <v>-796.39014373999089</v>
      </c>
      <c r="H432" s="7">
        <v>1436412.02</v>
      </c>
      <c r="J432" s="7">
        <v>1434120.62</v>
      </c>
      <c r="K432" s="7">
        <v>2291.4</v>
      </c>
      <c r="L432" s="7">
        <v>0</v>
      </c>
      <c r="N432" s="6"/>
      <c r="O432" s="6"/>
      <c r="P432" s="6"/>
      <c r="Q432" s="6"/>
    </row>
    <row r="433" spans="1:16">
      <c r="A433" s="4">
        <v>2008</v>
      </c>
      <c r="B433" s="4">
        <v>12</v>
      </c>
      <c r="C433" s="4" t="s">
        <v>21</v>
      </c>
      <c r="D433" s="6">
        <v>478133.88899999997</v>
      </c>
      <c r="E433" s="6">
        <v>73603.429999999993</v>
      </c>
      <c r="F433" s="6">
        <v>11513.049672415771</v>
      </c>
      <c r="G433" s="6">
        <v>-9655.3869636477684</v>
      </c>
      <c r="H433" s="7">
        <v>1356207.5</v>
      </c>
      <c r="J433" s="7">
        <v>1353880.37</v>
      </c>
      <c r="K433" s="7">
        <v>2327.13</v>
      </c>
      <c r="L433" s="7">
        <v>0</v>
      </c>
      <c r="N433" s="6"/>
      <c r="P433" s="6"/>
    </row>
    <row r="434" spans="1:16">
      <c r="A434" s="4">
        <v>2007</v>
      </c>
      <c r="B434" s="4">
        <v>12</v>
      </c>
      <c r="C434" s="4" t="s">
        <v>21</v>
      </c>
      <c r="D434" s="6">
        <v>411761.7</v>
      </c>
      <c r="E434" s="6">
        <v>33625</v>
      </c>
      <c r="F434" s="6">
        <v>3574.7005300055798</v>
      </c>
      <c r="G434" s="6">
        <v>-3832.3765579536202</v>
      </c>
      <c r="H434" s="7">
        <v>1288577.642</v>
      </c>
      <c r="J434" s="7">
        <v>1286377.642</v>
      </c>
      <c r="K434" s="7">
        <v>2200</v>
      </c>
      <c r="L434" s="7">
        <v>0</v>
      </c>
      <c r="N434" s="6"/>
    </row>
    <row r="435" spans="1:16">
      <c r="A435" s="4">
        <v>2006</v>
      </c>
      <c r="B435" s="4">
        <v>12</v>
      </c>
      <c r="C435" s="4" t="s">
        <v>21</v>
      </c>
      <c r="D435" s="6">
        <v>388409.19</v>
      </c>
      <c r="E435" s="6">
        <v>34577</v>
      </c>
      <c r="F435" s="6">
        <v>5085.5</v>
      </c>
      <c r="G435" s="6">
        <v>-8794</v>
      </c>
      <c r="H435" s="7">
        <v>1256946.05</v>
      </c>
      <c r="J435" s="7">
        <v>1247711.97</v>
      </c>
      <c r="K435" s="7">
        <v>3590</v>
      </c>
      <c r="L435" s="7">
        <v>5688</v>
      </c>
      <c r="N435" s="6"/>
    </row>
    <row r="436" spans="1:16">
      <c r="A436" s="4">
        <v>2005</v>
      </c>
      <c r="B436" s="4">
        <v>12</v>
      </c>
      <c r="C436" s="4" t="s">
        <v>21</v>
      </c>
      <c r="D436" s="6">
        <v>397563</v>
      </c>
      <c r="E436" s="6">
        <v>21780</v>
      </c>
      <c r="F436" s="6">
        <v>7567</v>
      </c>
      <c r="G436" s="6">
        <v>-3113</v>
      </c>
      <c r="H436" s="7">
        <v>1213031.53</v>
      </c>
      <c r="J436" s="7">
        <v>1186708.75</v>
      </c>
      <c r="K436" s="7">
        <v>7619</v>
      </c>
      <c r="L436" s="7">
        <v>18703</v>
      </c>
      <c r="N436" s="6"/>
    </row>
    <row r="437" spans="1:16">
      <c r="A437" s="4">
        <v>2004</v>
      </c>
      <c r="B437" s="4">
        <v>12</v>
      </c>
      <c r="C437" s="4" t="s">
        <v>21</v>
      </c>
      <c r="D437" s="6">
        <v>417758</v>
      </c>
      <c r="E437" s="6">
        <v>24492</v>
      </c>
      <c r="F437" s="6">
        <v>12748.98</v>
      </c>
      <c r="G437" s="6">
        <v>3325</v>
      </c>
      <c r="N437" s="6"/>
    </row>
    <row r="438" spans="1:16">
      <c r="A438" s="4">
        <v>2003</v>
      </c>
      <c r="B438" s="4">
        <v>12</v>
      </c>
      <c r="C438" s="4" t="s">
        <v>21</v>
      </c>
      <c r="D438" s="6">
        <v>431911</v>
      </c>
      <c r="E438" s="6">
        <v>6054</v>
      </c>
      <c r="F438" s="6">
        <v>18502</v>
      </c>
      <c r="G438" s="6">
        <v>3194</v>
      </c>
      <c r="N438" s="6"/>
    </row>
    <row r="439" spans="1:16">
      <c r="A439" s="4">
        <v>2002</v>
      </c>
      <c r="B439" s="4">
        <v>12</v>
      </c>
      <c r="C439" s="4" t="s">
        <v>21</v>
      </c>
      <c r="D439" s="6">
        <v>404328</v>
      </c>
      <c r="E439" s="6">
        <v>-7256</v>
      </c>
      <c r="F439" s="6">
        <v>15189</v>
      </c>
      <c r="G439" s="6">
        <v>6864</v>
      </c>
      <c r="N439" s="6"/>
    </row>
    <row r="440" spans="1:16">
      <c r="A440" s="4">
        <v>2001</v>
      </c>
      <c r="B440" s="4">
        <v>12</v>
      </c>
      <c r="C440" s="4" t="s">
        <v>21</v>
      </c>
      <c r="D440" s="6">
        <v>379632</v>
      </c>
      <c r="E440" s="6">
        <v>16431</v>
      </c>
      <c r="F440" s="6">
        <v>20459</v>
      </c>
      <c r="G440" s="6">
        <v>4484</v>
      </c>
      <c r="N440" s="6"/>
    </row>
    <row r="441" spans="1:16">
      <c r="A441" s="4">
        <v>2000</v>
      </c>
      <c r="B441" s="4">
        <v>12</v>
      </c>
      <c r="C441" s="4" t="s">
        <v>21</v>
      </c>
      <c r="D441" s="6">
        <v>330644</v>
      </c>
      <c r="E441" s="6">
        <v>2702</v>
      </c>
      <c r="F441" s="6">
        <v>11989.63</v>
      </c>
      <c r="G441" s="6">
        <v>7892</v>
      </c>
      <c r="N441" s="6"/>
    </row>
    <row r="442" spans="1:16">
      <c r="A442" s="4">
        <v>2024</v>
      </c>
      <c r="B442" s="4">
        <v>12</v>
      </c>
      <c r="C442" s="4" t="s">
        <v>22</v>
      </c>
      <c r="D442" s="6">
        <f>VLOOKUP($C442,'[1]T.II.A gr&amp;net iss nat curr '!$B$8:$P$38,5,FALSE)</f>
        <v>4823</v>
      </c>
      <c r="E442" s="6">
        <f>VLOOKUP($C442,'[1]T.II.A gr&amp;net iss nat curr '!$B$8:$P$38,15,FALSE)</f>
        <v>1797</v>
      </c>
      <c r="F442" s="6">
        <f>VLOOKUP($C442,'[1]T.II.B gr&amp;net iss foreign curr'!$B$8:$P$38,5,FALSE)</f>
        <v>0</v>
      </c>
      <c r="G442" s="6">
        <f>VLOOKUP($C442,'[1]T.II.B gr&amp;net iss foreign curr'!$B$8:$P$38,15,FALSE)</f>
        <v>0</v>
      </c>
      <c r="H442" s="7">
        <f>VLOOKUP($C442,'[1]T.I.A Total debt outstanding'!C:K,5,FALSE)</f>
        <v>24800</v>
      </c>
      <c r="I442" s="7">
        <f>VLOOKUP($C442,'[1]T.I.A Total debt outstanding'!$C:$K,6,FALSE)</f>
        <v>0</v>
      </c>
      <c r="J442" s="7">
        <f>VLOOKUP($C442,'[1]T.I.A Total debt outstanding'!$C:$K,7,FALSE)</f>
        <v>24800</v>
      </c>
      <c r="K442" s="7">
        <f>VLOOKUP($C442,'[1]T.I.A Total debt outstanding'!$C:$K,8,FALSE)</f>
        <v>0</v>
      </c>
      <c r="L442" s="7">
        <f>VLOOKUP($C442,'[1]T.I.A Total debt outstanding'!$C:$K,9,FALSE)</f>
        <v>0</v>
      </c>
      <c r="N442" s="6"/>
    </row>
    <row r="443" spans="1:16">
      <c r="A443" s="4">
        <v>2023</v>
      </c>
      <c r="B443" s="4">
        <v>12</v>
      </c>
      <c r="C443" s="4" t="s">
        <v>22</v>
      </c>
      <c r="D443" s="6">
        <v>3356.3489</v>
      </c>
      <c r="E443" s="6">
        <v>1590.2811922699998</v>
      </c>
      <c r="F443" s="6">
        <v>0</v>
      </c>
      <c r="G443" s="6">
        <v>0</v>
      </c>
      <c r="H443" s="7">
        <v>23003.520499999999</v>
      </c>
      <c r="J443" s="7">
        <v>23003.520499999999</v>
      </c>
      <c r="K443" s="7">
        <v>0</v>
      </c>
      <c r="L443" s="7">
        <v>0</v>
      </c>
      <c r="N443" s="6"/>
    </row>
    <row r="444" spans="1:16">
      <c r="A444" s="4">
        <v>2022</v>
      </c>
      <c r="B444" s="4">
        <v>12</v>
      </c>
      <c r="C444" s="4" t="s">
        <v>22</v>
      </c>
      <c r="D444" s="6">
        <v>3519</v>
      </c>
      <c r="E444" s="6">
        <v>1091.5</v>
      </c>
      <c r="F444" s="6">
        <v>0</v>
      </c>
      <c r="G444" s="6">
        <v>-1344.6</v>
      </c>
      <c r="H444" s="7">
        <v>21402.80770773</v>
      </c>
      <c r="J444" s="7">
        <v>21402.80770773</v>
      </c>
      <c r="K444" s="7">
        <v>0</v>
      </c>
      <c r="L444" s="7">
        <v>0</v>
      </c>
      <c r="N444" s="6"/>
    </row>
    <row r="445" spans="1:16">
      <c r="A445" s="4">
        <v>2021</v>
      </c>
      <c r="B445" s="4">
        <v>12</v>
      </c>
      <c r="C445" s="4" t="s">
        <v>22</v>
      </c>
      <c r="D445" s="6">
        <v>2775</v>
      </c>
      <c r="E445" s="6">
        <v>672.29999999999973</v>
      </c>
      <c r="F445" s="6">
        <v>0</v>
      </c>
      <c r="G445" s="6">
        <v>-1191.9477308846901</v>
      </c>
      <c r="H445" s="7">
        <v>20283.803883719655</v>
      </c>
      <c r="J445" s="7">
        <v>18959.41751607</v>
      </c>
      <c r="K445" s="7">
        <v>1324.3863676496555</v>
      </c>
      <c r="L445" s="7">
        <v>0</v>
      </c>
      <c r="N445" s="6"/>
    </row>
    <row r="446" spans="1:16">
      <c r="A446" s="4">
        <v>2020</v>
      </c>
      <c r="B446" s="4">
        <v>12</v>
      </c>
      <c r="C446" s="4" t="s">
        <v>22</v>
      </c>
      <c r="D446" s="6">
        <v>6311</v>
      </c>
      <c r="E446" s="6">
        <v>5595</v>
      </c>
      <c r="F446" s="6">
        <v>0</v>
      </c>
      <c r="G446" s="6">
        <v>-1775.9</v>
      </c>
      <c r="H446" s="7">
        <v>19470</v>
      </c>
      <c r="J446" s="7">
        <v>17149</v>
      </c>
      <c r="K446" s="7">
        <v>2321</v>
      </c>
      <c r="L446" s="7">
        <v>0</v>
      </c>
      <c r="N446" s="6"/>
    </row>
    <row r="447" spans="1:16">
      <c r="A447" s="4">
        <v>2019</v>
      </c>
      <c r="B447" s="4">
        <v>12</v>
      </c>
      <c r="C447" s="4" t="s">
        <v>22</v>
      </c>
      <c r="D447" s="6">
        <v>2770</v>
      </c>
      <c r="E447" s="6">
        <v>2058</v>
      </c>
      <c r="F447" s="6">
        <v>0</v>
      </c>
      <c r="G447" s="6">
        <v>0</v>
      </c>
      <c r="H447" s="7">
        <v>15844</v>
      </c>
      <c r="J447" s="7">
        <v>11554</v>
      </c>
      <c r="K447" s="7">
        <v>4290</v>
      </c>
      <c r="L447" s="7">
        <v>0</v>
      </c>
      <c r="N447" s="6"/>
    </row>
    <row r="448" spans="1:16">
      <c r="A448" s="4">
        <v>2018</v>
      </c>
      <c r="B448" s="4">
        <v>12</v>
      </c>
      <c r="C448" s="4" t="s">
        <v>22</v>
      </c>
      <c r="D448" s="6">
        <v>1043</v>
      </c>
      <c r="E448" s="6">
        <v>-788.3</v>
      </c>
      <c r="F448" s="6">
        <v>0</v>
      </c>
      <c r="G448" s="6">
        <v>-148.4</v>
      </c>
      <c r="H448" s="7">
        <v>13687</v>
      </c>
      <c r="J448" s="7">
        <v>9496</v>
      </c>
      <c r="K448" s="7">
        <v>4191</v>
      </c>
      <c r="L448" s="7">
        <v>0</v>
      </c>
      <c r="N448" s="6"/>
    </row>
    <row r="449" spans="1:14">
      <c r="A449" s="4">
        <v>2017</v>
      </c>
      <c r="B449" s="4">
        <v>12</v>
      </c>
      <c r="C449" s="4" t="s">
        <v>22</v>
      </c>
      <c r="D449" s="6">
        <v>2680</v>
      </c>
      <c r="E449" s="6">
        <v>2095</v>
      </c>
      <c r="F449" s="6">
        <v>0</v>
      </c>
      <c r="G449" s="6">
        <v>-548</v>
      </c>
      <c r="H449" s="7">
        <v>14436.369999999999</v>
      </c>
      <c r="J449" s="7">
        <v>10284.49</v>
      </c>
      <c r="K449" s="7">
        <v>4002.33</v>
      </c>
      <c r="L449" s="7">
        <v>149.55000000000001</v>
      </c>
      <c r="N449" s="6"/>
    </row>
    <row r="450" spans="1:14">
      <c r="A450" s="4">
        <v>2016</v>
      </c>
      <c r="B450" s="4">
        <v>12</v>
      </c>
      <c r="C450" s="4" t="s">
        <v>22</v>
      </c>
      <c r="D450" s="6">
        <v>1340.5</v>
      </c>
      <c r="E450" s="6">
        <v>-97.399999999999977</v>
      </c>
      <c r="F450" s="6">
        <v>0</v>
      </c>
      <c r="G450" s="6">
        <v>-230.4</v>
      </c>
      <c r="H450" s="7">
        <v>13614.434232720001</v>
      </c>
      <c r="J450" s="7">
        <v>8189.4761697600006</v>
      </c>
      <c r="K450" s="7">
        <v>5261.6473739599996</v>
      </c>
      <c r="L450" s="7">
        <v>163.33768900999999</v>
      </c>
      <c r="N450" s="6"/>
    </row>
    <row r="451" spans="1:14">
      <c r="A451" s="4">
        <v>2015</v>
      </c>
      <c r="B451" s="4">
        <v>12</v>
      </c>
      <c r="C451" s="4" t="s">
        <v>22</v>
      </c>
      <c r="D451" s="6">
        <v>2551.9251390499999</v>
      </c>
      <c r="E451" s="6">
        <v>1851.57492</v>
      </c>
      <c r="F451" s="6">
        <v>0</v>
      </c>
      <c r="G451" s="6">
        <v>-1273.9000000000001</v>
      </c>
      <c r="H451" s="7">
        <v>13711</v>
      </c>
      <c r="J451" s="7">
        <v>8287</v>
      </c>
      <c r="K451" s="7">
        <v>5263</v>
      </c>
      <c r="L451" s="7">
        <v>162</v>
      </c>
      <c r="N451" s="6"/>
    </row>
    <row r="452" spans="1:14">
      <c r="A452" s="4">
        <v>2014</v>
      </c>
      <c r="B452" s="4">
        <v>12</v>
      </c>
      <c r="C452" s="4" t="s">
        <v>22</v>
      </c>
      <c r="D452" s="6">
        <v>776.79396431881378</v>
      </c>
      <c r="E452" s="6">
        <v>-68.809603799814568</v>
      </c>
      <c r="F452" s="6">
        <v>1685</v>
      </c>
      <c r="G452" s="6">
        <v>1143.4105653382762</v>
      </c>
      <c r="H452" s="7">
        <v>12697.191895337119</v>
      </c>
      <c r="I452" s="7">
        <v>2392.6179043095462</v>
      </c>
      <c r="J452" s="7">
        <v>4360.375079998842</v>
      </c>
      <c r="K452" s="7">
        <v>5798.6561631139939</v>
      </c>
      <c r="L452" s="7">
        <v>145.54274791473586</v>
      </c>
      <c r="N452" s="6"/>
    </row>
    <row r="453" spans="1:14">
      <c r="A453" s="4">
        <v>2013</v>
      </c>
      <c r="B453" s="4">
        <v>12</v>
      </c>
      <c r="C453" s="4" t="s">
        <v>22</v>
      </c>
      <c r="D453" s="6">
        <v>1336.4892261353104</v>
      </c>
      <c r="E453" s="6">
        <v>562.96553521779424</v>
      </c>
      <c r="F453" s="6">
        <v>400</v>
      </c>
      <c r="G453" s="6">
        <v>-652.11536000000001</v>
      </c>
      <c r="H453" s="7">
        <v>10899.249779888785</v>
      </c>
      <c r="I453" s="7">
        <v>2266.5600382298426</v>
      </c>
      <c r="J453" s="7">
        <v>3220.05</v>
      </c>
      <c r="K453" s="7">
        <v>5269.940338276182</v>
      </c>
      <c r="L453" s="7">
        <v>142.69940338276183</v>
      </c>
      <c r="N453" s="6"/>
    </row>
    <row r="454" spans="1:14">
      <c r="A454" s="4">
        <v>2012</v>
      </c>
      <c r="B454" s="4">
        <v>12</v>
      </c>
      <c r="C454" s="4" t="s">
        <v>22</v>
      </c>
      <c r="D454" s="6">
        <v>1142</v>
      </c>
      <c r="E454" s="6">
        <v>452</v>
      </c>
      <c r="F454" s="6">
        <v>1817</v>
      </c>
      <c r="G454" s="6">
        <v>719</v>
      </c>
      <c r="H454" s="7">
        <v>11142.275053938833</v>
      </c>
      <c r="I454" s="7">
        <v>1624.4712117701574</v>
      </c>
      <c r="J454" s="7">
        <v>3901.1057999999998</v>
      </c>
      <c r="K454" s="7">
        <v>5471.9358202038929</v>
      </c>
      <c r="L454" s="7">
        <v>144.76222196478221</v>
      </c>
      <c r="N454" s="6"/>
    </row>
    <row r="455" spans="1:14">
      <c r="A455" s="4">
        <v>2011</v>
      </c>
      <c r="B455" s="4">
        <v>12</v>
      </c>
      <c r="C455" s="4" t="s">
        <v>22</v>
      </c>
      <c r="D455" s="6">
        <v>556.43807924003704</v>
      </c>
      <c r="E455" s="6">
        <v>134.55746061167747</v>
      </c>
      <c r="F455" s="6">
        <v>1286.6675162187209</v>
      </c>
      <c r="G455" s="6">
        <v>1060.3533322187209</v>
      </c>
      <c r="H455" s="7">
        <v>9983.2999999999993</v>
      </c>
      <c r="I455" s="7">
        <v>1001.1</v>
      </c>
      <c r="J455" s="7">
        <v>4537.8</v>
      </c>
      <c r="K455" s="7">
        <v>4445.3999999999996</v>
      </c>
      <c r="L455" s="7">
        <v>0</v>
      </c>
      <c r="N455" s="6"/>
    </row>
    <row r="456" spans="1:14">
      <c r="A456" s="4">
        <v>2010</v>
      </c>
      <c r="B456" s="4">
        <v>12</v>
      </c>
      <c r="C456" s="4" t="s">
        <v>22</v>
      </c>
      <c r="D456" s="6">
        <v>688.67</v>
      </c>
      <c r="E456" s="6">
        <v>279.54124189063958</v>
      </c>
      <c r="F456" s="6">
        <v>2446.6757993512515</v>
      </c>
      <c r="G456" s="6">
        <v>1751.5247993512514</v>
      </c>
      <c r="H456" s="7">
        <v>8720.7000000000007</v>
      </c>
      <c r="I456" s="7">
        <v>820.6</v>
      </c>
      <c r="J456" s="7">
        <v>4667.1000000000004</v>
      </c>
      <c r="K456" s="7">
        <v>3232.9</v>
      </c>
      <c r="L456" s="7">
        <v>0</v>
      </c>
      <c r="N456" s="6"/>
    </row>
    <row r="457" spans="1:14">
      <c r="A457" s="4">
        <v>2009</v>
      </c>
      <c r="B457" s="4">
        <v>6</v>
      </c>
      <c r="C457" s="4" t="s">
        <v>22</v>
      </c>
      <c r="D457" s="6">
        <v>702.74212233549588</v>
      </c>
      <c r="E457" s="6">
        <v>-154.35878127896208</v>
      </c>
      <c r="F457" s="6">
        <v>2555.8397822057459</v>
      </c>
      <c r="G457" s="6">
        <v>2373.3293558850787</v>
      </c>
      <c r="H457" s="7">
        <v>5781.8672961075063</v>
      </c>
      <c r="I457" s="7">
        <v>742.01517608897132</v>
      </c>
      <c r="J457" s="7">
        <v>5013.0097312326225</v>
      </c>
      <c r="K457" s="7">
        <v>0</v>
      </c>
      <c r="L457" s="7">
        <v>26.842388785912881</v>
      </c>
      <c r="N457" s="6"/>
    </row>
    <row r="458" spans="1:14">
      <c r="A458" s="4">
        <v>2008</v>
      </c>
      <c r="B458" s="4">
        <v>12</v>
      </c>
      <c r="C458" s="4" t="s">
        <v>22</v>
      </c>
      <c r="D458" s="6">
        <v>451.35658016682112</v>
      </c>
      <c r="E458" s="6">
        <v>8.7579999999999991</v>
      </c>
      <c r="F458" s="6">
        <v>135.35</v>
      </c>
      <c r="G458" s="6">
        <v>-64.650000000000006</v>
      </c>
      <c r="H458" s="7">
        <v>4487.4318835495833</v>
      </c>
      <c r="I458" s="7">
        <v>752.08188354958304</v>
      </c>
      <c r="J458" s="7">
        <v>3735.35</v>
      </c>
      <c r="K458" s="7">
        <v>0</v>
      </c>
      <c r="L458" s="7">
        <v>0</v>
      </c>
      <c r="N458" s="6"/>
    </row>
    <row r="459" spans="1:14">
      <c r="A459" s="4">
        <v>2007</v>
      </c>
      <c r="B459" s="4">
        <v>12</v>
      </c>
      <c r="C459" s="4" t="s">
        <v>22</v>
      </c>
      <c r="D459" s="6">
        <v>261.41392493049119</v>
      </c>
      <c r="E459" s="6">
        <v>-43</v>
      </c>
      <c r="F459" s="6">
        <v>600</v>
      </c>
      <c r="G459" s="6">
        <v>600</v>
      </c>
      <c r="H459" s="7">
        <v>4556.159799</v>
      </c>
      <c r="I459" s="7">
        <v>756.15979900000002</v>
      </c>
      <c r="J459" s="7">
        <v>3800</v>
      </c>
      <c r="K459" s="7">
        <v>0</v>
      </c>
      <c r="L459" s="7">
        <v>0</v>
      </c>
      <c r="N459" s="6"/>
    </row>
    <row r="460" spans="1:14">
      <c r="A460" s="4">
        <v>2006</v>
      </c>
      <c r="B460" s="4">
        <v>12</v>
      </c>
      <c r="C460" s="4" t="s">
        <v>22</v>
      </c>
      <c r="D460" s="6">
        <v>318.58202038924929</v>
      </c>
      <c r="E460" s="6">
        <v>-243.66745829471736</v>
      </c>
      <c r="F460" s="6">
        <v>1000</v>
      </c>
      <c r="G460" s="6">
        <v>926</v>
      </c>
      <c r="H460" s="7">
        <v>4000.9170148517146</v>
      </c>
      <c r="I460" s="7">
        <v>800.91701485171461</v>
      </c>
      <c r="J460" s="7">
        <v>3200</v>
      </c>
      <c r="K460" s="7">
        <v>0</v>
      </c>
      <c r="L460" s="7">
        <v>0</v>
      </c>
      <c r="N460" s="6"/>
    </row>
    <row r="461" spans="1:14">
      <c r="A461" s="4">
        <v>2005</v>
      </c>
      <c r="B461" s="4">
        <v>12</v>
      </c>
      <c r="C461" s="4" t="s">
        <v>22</v>
      </c>
      <c r="D461" s="6">
        <v>379.40199999999999</v>
      </c>
      <c r="E461" s="6">
        <v>96.680999999999997</v>
      </c>
      <c r="F461" s="6">
        <v>674</v>
      </c>
      <c r="G461" s="6">
        <v>349</v>
      </c>
      <c r="H461" s="7">
        <v>3389.31</v>
      </c>
      <c r="I461" s="7">
        <v>2274</v>
      </c>
      <c r="J461" s="7">
        <v>1115</v>
      </c>
      <c r="K461" s="7">
        <v>0</v>
      </c>
      <c r="L461" s="7">
        <v>0</v>
      </c>
      <c r="N461" s="6"/>
    </row>
    <row r="462" spans="1:14">
      <c r="A462" s="4">
        <v>2004</v>
      </c>
      <c r="B462" s="4">
        <v>12</v>
      </c>
      <c r="C462" s="4" t="s">
        <v>22</v>
      </c>
      <c r="D462" s="6">
        <v>304.20269999999999</v>
      </c>
      <c r="E462" s="6">
        <v>-112.393</v>
      </c>
      <c r="F462" s="6">
        <v>600</v>
      </c>
      <c r="G462" s="6">
        <v>350</v>
      </c>
      <c r="N462" s="6"/>
    </row>
    <row r="463" spans="1:14">
      <c r="A463" s="4">
        <v>2003</v>
      </c>
      <c r="B463" s="4">
        <v>12</v>
      </c>
      <c r="C463" s="4" t="s">
        <v>22</v>
      </c>
      <c r="D463" s="6">
        <v>571.4</v>
      </c>
      <c r="E463" s="6">
        <v>104.9</v>
      </c>
      <c r="F463" s="6">
        <v>400</v>
      </c>
      <c r="G463" s="6">
        <v>150</v>
      </c>
      <c r="N463" s="6"/>
    </row>
    <row r="464" spans="1:14">
      <c r="A464" s="4">
        <v>2002</v>
      </c>
      <c r="B464" s="4">
        <v>12</v>
      </c>
      <c r="C464" s="4" t="s">
        <v>22</v>
      </c>
      <c r="D464" s="6">
        <v>587.4</v>
      </c>
      <c r="E464" s="6">
        <v>262.2</v>
      </c>
      <c r="F464" s="6">
        <v>440</v>
      </c>
      <c r="G464" s="6">
        <v>168.3</v>
      </c>
      <c r="N464" s="6"/>
    </row>
    <row r="465" spans="1:14">
      <c r="A465" s="4">
        <v>2001</v>
      </c>
      <c r="B465" s="4">
        <v>12</v>
      </c>
      <c r="C465" s="4" t="s">
        <v>22</v>
      </c>
      <c r="D465" s="6">
        <v>465.5</v>
      </c>
      <c r="E465" s="6">
        <v>122.7</v>
      </c>
      <c r="F465" s="6">
        <v>200</v>
      </c>
      <c r="G465" s="6">
        <v>180</v>
      </c>
      <c r="N465" s="6"/>
    </row>
    <row r="466" spans="1:14">
      <c r="A466" s="4">
        <v>2000</v>
      </c>
      <c r="B466" s="4">
        <v>12</v>
      </c>
      <c r="C466" s="4" t="s">
        <v>22</v>
      </c>
      <c r="D466" s="6">
        <v>848.9</v>
      </c>
      <c r="E466" s="6">
        <v>111.1</v>
      </c>
      <c r="F466" s="6">
        <v>325</v>
      </c>
      <c r="G466" s="6">
        <v>314.10000000000002</v>
      </c>
      <c r="N466" s="6"/>
    </row>
    <row r="467" spans="1:14">
      <c r="A467" s="4">
        <v>2024</v>
      </c>
      <c r="B467" s="4">
        <v>12</v>
      </c>
      <c r="C467" s="4" t="s">
        <v>23</v>
      </c>
      <c r="D467" s="6">
        <f>VLOOKUP($C467,'[1]T.II.A gr&amp;net iss nat curr '!$B$8:$P$38,5,FALSE)</f>
        <v>26800</v>
      </c>
      <c r="E467" s="6">
        <f>VLOOKUP($C467,'[1]T.II.A gr&amp;net iss nat curr '!$B$8:$P$38,15,FALSE)</f>
        <v>19250</v>
      </c>
      <c r="F467" s="6">
        <f>VLOOKUP($C467,'[1]T.II.B gr&amp;net iss foreign curr'!$B$8:$P$38,5,FALSE)</f>
        <v>0</v>
      </c>
      <c r="G467" s="6">
        <f>VLOOKUP($C467,'[1]T.II.B gr&amp;net iss foreign curr'!$B$8:$P$38,15,FALSE)</f>
        <v>0</v>
      </c>
      <c r="H467" s="7">
        <f>VLOOKUP($C467,'[1]T.I.A Total debt outstanding'!C:K,5,FALSE)</f>
        <v>19250</v>
      </c>
      <c r="I467" s="7">
        <f>VLOOKUP($C467,'[1]T.I.A Total debt outstanding'!$C:$K,6,FALSE)</f>
        <v>0</v>
      </c>
      <c r="J467" s="7">
        <f>VLOOKUP($C467,'[1]T.I.A Total debt outstanding'!$C:$K,7,FALSE)</f>
        <v>19250</v>
      </c>
      <c r="K467" s="7">
        <f>VLOOKUP($C467,'[1]T.I.A Total debt outstanding'!$C:$K,8,FALSE)</f>
        <v>0</v>
      </c>
      <c r="L467" s="7">
        <f>VLOOKUP($C467,'[1]T.I.A Total debt outstanding'!$C:$K,9,FALSE)</f>
        <v>0</v>
      </c>
      <c r="N467" s="6"/>
    </row>
    <row r="468" spans="1:14">
      <c r="A468" s="4">
        <v>2023</v>
      </c>
      <c r="B468" s="4">
        <v>12</v>
      </c>
      <c r="C468" s="4" t="s">
        <v>23</v>
      </c>
      <c r="D468" s="6">
        <v>3000</v>
      </c>
      <c r="E468" s="6">
        <v>1000</v>
      </c>
      <c r="F468" s="6">
        <v>0</v>
      </c>
      <c r="G468" s="6">
        <v>0</v>
      </c>
      <c r="H468" s="7">
        <v>17250</v>
      </c>
      <c r="J468" s="7">
        <v>17250</v>
      </c>
      <c r="K468" s="7">
        <v>0</v>
      </c>
      <c r="L468" s="7">
        <v>0</v>
      </c>
      <c r="N468" s="6"/>
    </row>
    <row r="469" spans="1:14">
      <c r="A469" s="4">
        <v>2022</v>
      </c>
      <c r="B469" s="4">
        <v>12</v>
      </c>
      <c r="C469" s="4" t="s">
        <v>23</v>
      </c>
      <c r="D469" s="6">
        <v>2500</v>
      </c>
      <c r="E469" s="6">
        <v>1350</v>
      </c>
      <c r="F469" s="6">
        <v>0</v>
      </c>
      <c r="G469" s="6">
        <v>0</v>
      </c>
      <c r="H469" s="7">
        <v>16250</v>
      </c>
      <c r="J469" s="7">
        <v>16250</v>
      </c>
      <c r="K469" s="7">
        <v>0</v>
      </c>
      <c r="L469" s="7">
        <v>0</v>
      </c>
      <c r="N469" s="6"/>
    </row>
    <row r="470" spans="1:14">
      <c r="A470" s="4">
        <v>2021</v>
      </c>
      <c r="B470" s="4">
        <v>12</v>
      </c>
      <c r="C470" s="4" t="s">
        <v>23</v>
      </c>
      <c r="D470" s="6">
        <v>2500</v>
      </c>
      <c r="E470" s="6">
        <v>2350</v>
      </c>
      <c r="F470" s="6">
        <v>0</v>
      </c>
      <c r="G470" s="6">
        <v>0</v>
      </c>
      <c r="H470" s="7">
        <v>14900</v>
      </c>
      <c r="J470" s="7">
        <v>14900</v>
      </c>
      <c r="K470" s="7">
        <v>0</v>
      </c>
      <c r="L470" s="7">
        <v>0</v>
      </c>
      <c r="N470" s="6"/>
    </row>
    <row r="471" spans="1:14">
      <c r="A471" s="4">
        <v>2020</v>
      </c>
      <c r="B471" s="4">
        <v>12</v>
      </c>
      <c r="C471" s="4" t="s">
        <v>23</v>
      </c>
      <c r="D471" s="6">
        <v>4350</v>
      </c>
      <c r="E471" s="6">
        <v>2000</v>
      </c>
      <c r="F471" s="6">
        <v>0</v>
      </c>
      <c r="G471" s="6">
        <v>0</v>
      </c>
      <c r="H471" s="7">
        <v>12550</v>
      </c>
      <c r="J471" s="7">
        <v>12550</v>
      </c>
      <c r="K471" s="7">
        <v>0</v>
      </c>
      <c r="L471" s="7">
        <v>0</v>
      </c>
      <c r="N471" s="6"/>
    </row>
    <row r="472" spans="1:14">
      <c r="A472" s="4">
        <v>2019</v>
      </c>
      <c r="B472" s="4">
        <v>12</v>
      </c>
      <c r="C472" s="4" t="s">
        <v>23</v>
      </c>
      <c r="D472" s="6">
        <v>1700</v>
      </c>
      <c r="E472" s="6">
        <v>1500</v>
      </c>
      <c r="F472" s="6">
        <v>0</v>
      </c>
      <c r="G472" s="6">
        <v>0</v>
      </c>
      <c r="H472" s="7">
        <v>10550</v>
      </c>
      <c r="J472" s="7">
        <v>10550</v>
      </c>
      <c r="K472" s="7">
        <v>0</v>
      </c>
      <c r="L472" s="7">
        <v>0</v>
      </c>
      <c r="N472" s="6"/>
    </row>
    <row r="473" spans="1:14">
      <c r="A473" s="4">
        <v>2018</v>
      </c>
      <c r="B473" s="4">
        <v>12</v>
      </c>
      <c r="C473" s="4" t="s">
        <v>23</v>
      </c>
      <c r="D473" s="6">
        <v>650</v>
      </c>
      <c r="E473" s="6">
        <v>-50</v>
      </c>
      <c r="F473" s="6">
        <v>0</v>
      </c>
      <c r="G473" s="6">
        <v>0</v>
      </c>
      <c r="H473" s="7">
        <v>9050</v>
      </c>
      <c r="J473" s="7">
        <v>9050</v>
      </c>
      <c r="K473" s="7">
        <v>0</v>
      </c>
      <c r="L473" s="7">
        <v>0</v>
      </c>
      <c r="N473" s="6"/>
    </row>
    <row r="474" spans="1:14">
      <c r="A474" s="4">
        <v>2017</v>
      </c>
      <c r="B474" s="4">
        <v>12</v>
      </c>
      <c r="C474" s="4" t="s">
        <v>23</v>
      </c>
      <c r="D474" s="6">
        <v>2150</v>
      </c>
      <c r="E474" s="6">
        <v>2018</v>
      </c>
      <c r="F474" s="6">
        <v>0</v>
      </c>
      <c r="G474" s="6">
        <v>0</v>
      </c>
      <c r="H474" s="7">
        <v>9100</v>
      </c>
      <c r="J474" s="7">
        <v>9100</v>
      </c>
      <c r="K474" s="7">
        <v>0</v>
      </c>
      <c r="L474" s="7">
        <v>0</v>
      </c>
      <c r="N474" s="6"/>
    </row>
    <row r="475" spans="1:14">
      <c r="A475" s="4">
        <v>2016</v>
      </c>
      <c r="B475" s="4">
        <v>12</v>
      </c>
      <c r="C475" s="4" t="s">
        <v>23</v>
      </c>
      <c r="D475" s="6">
        <v>0</v>
      </c>
      <c r="E475" s="6">
        <v>-400</v>
      </c>
      <c r="F475" s="6">
        <v>0</v>
      </c>
      <c r="G475" s="6">
        <v>0</v>
      </c>
      <c r="H475" s="7">
        <v>7082</v>
      </c>
      <c r="J475" s="7">
        <v>7082</v>
      </c>
      <c r="K475" s="7">
        <v>0</v>
      </c>
      <c r="L475" s="7">
        <v>0</v>
      </c>
      <c r="N475" s="6"/>
    </row>
    <row r="476" spans="1:14">
      <c r="A476" s="4">
        <v>2015</v>
      </c>
      <c r="B476" s="4">
        <v>12</v>
      </c>
      <c r="C476" s="4" t="s">
        <v>23</v>
      </c>
      <c r="D476" s="6">
        <v>0</v>
      </c>
      <c r="E476" s="6">
        <v>0</v>
      </c>
      <c r="F476" s="6">
        <v>0</v>
      </c>
      <c r="G476" s="6">
        <v>0</v>
      </c>
      <c r="H476" s="7">
        <v>7482</v>
      </c>
      <c r="J476" s="7">
        <v>7482</v>
      </c>
      <c r="K476" s="7">
        <v>0</v>
      </c>
      <c r="L476" s="7">
        <v>0</v>
      </c>
    </row>
    <row r="477" spans="1:14">
      <c r="A477" s="4">
        <v>2014</v>
      </c>
      <c r="B477" s="4">
        <v>12</v>
      </c>
      <c r="C477" s="4" t="s">
        <v>23</v>
      </c>
      <c r="D477" s="6">
        <v>200</v>
      </c>
      <c r="E477" s="6">
        <v>200</v>
      </c>
      <c r="F477" s="6">
        <v>0</v>
      </c>
      <c r="G477" s="6">
        <v>0</v>
      </c>
      <c r="H477" s="7">
        <v>7482</v>
      </c>
      <c r="J477" s="7">
        <v>7482</v>
      </c>
      <c r="K477" s="7">
        <v>0</v>
      </c>
      <c r="L477" s="7">
        <v>0</v>
      </c>
    </row>
    <row r="478" spans="1:14">
      <c r="A478" s="4">
        <v>2013</v>
      </c>
      <c r="B478" s="4">
        <v>12</v>
      </c>
      <c r="C478" s="4" t="s">
        <v>23</v>
      </c>
      <c r="D478" s="6">
        <v>3050</v>
      </c>
      <c r="E478" s="6">
        <v>1050</v>
      </c>
      <c r="F478" s="6">
        <v>0</v>
      </c>
      <c r="G478" s="6">
        <v>0</v>
      </c>
      <c r="H478" s="7">
        <v>7282</v>
      </c>
      <c r="J478" s="7">
        <v>7282</v>
      </c>
      <c r="K478" s="7">
        <v>0</v>
      </c>
      <c r="L478" s="7">
        <v>0</v>
      </c>
    </row>
    <row r="479" spans="1:14">
      <c r="A479" s="4">
        <v>2012</v>
      </c>
      <c r="B479" s="4">
        <v>12</v>
      </c>
      <c r="C479" s="4" t="s">
        <v>23</v>
      </c>
      <c r="D479" s="6">
        <v>1000</v>
      </c>
      <c r="E479" s="6">
        <v>1000</v>
      </c>
      <c r="F479" s="6">
        <v>0</v>
      </c>
      <c r="G479" s="6">
        <v>0</v>
      </c>
      <c r="H479" s="7">
        <v>6232</v>
      </c>
      <c r="J479" s="7">
        <v>6232</v>
      </c>
      <c r="K479" s="7">
        <v>0</v>
      </c>
      <c r="L479" s="7">
        <v>0</v>
      </c>
    </row>
    <row r="480" spans="1:14">
      <c r="A480" s="4">
        <v>2011</v>
      </c>
      <c r="B480" s="4">
        <v>12</v>
      </c>
      <c r="C480" s="4" t="s">
        <v>23</v>
      </c>
      <c r="D480" s="6">
        <v>0</v>
      </c>
      <c r="E480" s="6">
        <v>0</v>
      </c>
      <c r="F480" s="6">
        <v>0</v>
      </c>
      <c r="G480" s="6">
        <v>0</v>
      </c>
      <c r="H480" s="7">
        <v>5232</v>
      </c>
      <c r="J480" s="7">
        <v>5232</v>
      </c>
      <c r="K480" s="7">
        <v>0</v>
      </c>
      <c r="L480" s="7">
        <v>0</v>
      </c>
    </row>
    <row r="481" spans="1:12">
      <c r="A481" s="4">
        <v>2010</v>
      </c>
      <c r="B481" s="4">
        <v>12</v>
      </c>
      <c r="C481" s="4" t="s">
        <v>23</v>
      </c>
      <c r="D481" s="6">
        <v>2000</v>
      </c>
      <c r="E481" s="6">
        <v>2000</v>
      </c>
      <c r="F481" s="6">
        <v>0</v>
      </c>
      <c r="G481" s="6">
        <v>0</v>
      </c>
      <c r="H481" s="7">
        <v>5232</v>
      </c>
      <c r="J481" s="7">
        <v>5232</v>
      </c>
      <c r="K481" s="7">
        <v>0</v>
      </c>
      <c r="L481" s="7">
        <v>0</v>
      </c>
    </row>
    <row r="482" spans="1:12">
      <c r="A482" s="4">
        <v>2009</v>
      </c>
      <c r="B482" s="4">
        <v>6</v>
      </c>
      <c r="C482" s="4" t="s">
        <v>23</v>
      </c>
      <c r="D482" s="6">
        <v>0</v>
      </c>
      <c r="E482" s="6">
        <v>0</v>
      </c>
      <c r="F482" s="6">
        <v>0</v>
      </c>
      <c r="G482" s="6">
        <v>0</v>
      </c>
      <c r="H482" s="7">
        <v>3232</v>
      </c>
      <c r="J482" s="7">
        <v>3232</v>
      </c>
      <c r="K482" s="7">
        <v>0</v>
      </c>
      <c r="L482" s="7">
        <v>0</v>
      </c>
    </row>
    <row r="483" spans="1:12">
      <c r="A483" s="4">
        <v>2008</v>
      </c>
      <c r="B483" s="4">
        <v>12</v>
      </c>
      <c r="C483" s="4" t="s">
        <v>23</v>
      </c>
      <c r="D483" s="6">
        <v>2700</v>
      </c>
      <c r="E483" s="6">
        <v>2700</v>
      </c>
      <c r="F483" s="6">
        <v>0</v>
      </c>
      <c r="G483" s="6">
        <v>0</v>
      </c>
      <c r="H483" s="7">
        <v>3232</v>
      </c>
      <c r="J483" s="7">
        <v>3232</v>
      </c>
      <c r="K483" s="7">
        <v>0</v>
      </c>
      <c r="L483" s="7">
        <v>0</v>
      </c>
    </row>
    <row r="484" spans="1:12">
      <c r="A484" s="4">
        <v>2007</v>
      </c>
      <c r="B484" s="4">
        <v>12</v>
      </c>
      <c r="C484" s="4" t="s">
        <v>23</v>
      </c>
      <c r="D484" s="6">
        <v>132</v>
      </c>
      <c r="E484" s="6">
        <v>37.549999999999997</v>
      </c>
      <c r="F484" s="6">
        <v>0</v>
      </c>
      <c r="G484" s="6">
        <v>0</v>
      </c>
      <c r="H484" s="7">
        <v>532</v>
      </c>
      <c r="J484" s="7">
        <v>532</v>
      </c>
      <c r="K484" s="7">
        <v>0</v>
      </c>
      <c r="L484" s="7">
        <v>0</v>
      </c>
    </row>
    <row r="485" spans="1:12">
      <c r="A485" s="4">
        <v>2006</v>
      </c>
      <c r="B485" s="4">
        <v>12</v>
      </c>
      <c r="C485" s="4" t="s">
        <v>23</v>
      </c>
      <c r="D485" s="6">
        <v>400</v>
      </c>
      <c r="E485" s="6">
        <v>245.86</v>
      </c>
      <c r="F485" s="6">
        <v>0</v>
      </c>
      <c r="G485" s="6">
        <v>0</v>
      </c>
      <c r="H485" s="7">
        <v>494.45</v>
      </c>
      <c r="J485" s="7">
        <v>494.45</v>
      </c>
      <c r="K485" s="7">
        <v>0</v>
      </c>
      <c r="L485" s="7">
        <v>0</v>
      </c>
    </row>
    <row r="486" spans="1:12">
      <c r="A486" s="4">
        <v>2005</v>
      </c>
      <c r="B486" s="4">
        <v>12</v>
      </c>
      <c r="C486" s="4" t="s">
        <v>23</v>
      </c>
      <c r="D486" s="6">
        <v>0</v>
      </c>
      <c r="E486" s="6">
        <v>-143.53</v>
      </c>
      <c r="F486" s="6">
        <v>0</v>
      </c>
      <c r="G486" s="6">
        <v>0</v>
      </c>
      <c r="H486" s="7">
        <v>248.59</v>
      </c>
      <c r="J486" s="7">
        <v>248.59</v>
      </c>
      <c r="K486" s="7">
        <v>0</v>
      </c>
      <c r="L486" s="7">
        <v>0</v>
      </c>
    </row>
    <row r="487" spans="1:12">
      <c r="A487" s="4">
        <v>2004</v>
      </c>
      <c r="B487" s="4">
        <v>12</v>
      </c>
      <c r="C487" s="4" t="s">
        <v>23</v>
      </c>
      <c r="D487" s="6">
        <v>0</v>
      </c>
      <c r="E487" s="6">
        <v>0</v>
      </c>
      <c r="F487" s="6">
        <v>0</v>
      </c>
      <c r="G487" s="6">
        <v>0</v>
      </c>
      <c r="H487" s="7">
        <v>392.12</v>
      </c>
      <c r="J487" s="7">
        <v>392.12</v>
      </c>
    </row>
    <row r="488" spans="1:12">
      <c r="A488" s="4">
        <v>2003</v>
      </c>
      <c r="B488" s="4">
        <v>12</v>
      </c>
      <c r="C488" s="4" t="s">
        <v>23</v>
      </c>
      <c r="D488" s="6">
        <v>0</v>
      </c>
      <c r="E488" s="6">
        <v>-156.16999999999999</v>
      </c>
      <c r="F488" s="6">
        <v>0</v>
      </c>
      <c r="G488" s="6">
        <v>0</v>
      </c>
      <c r="H488" s="7">
        <v>392.12</v>
      </c>
      <c r="J488" s="7">
        <v>392.12</v>
      </c>
    </row>
    <row r="489" spans="1:12">
      <c r="A489" s="4">
        <v>2002</v>
      </c>
      <c r="B489" s="4">
        <v>12</v>
      </c>
      <c r="C489" s="4" t="s">
        <v>23</v>
      </c>
      <c r="D489" s="6">
        <v>0</v>
      </c>
      <c r="E489" s="6">
        <v>-56.91</v>
      </c>
      <c r="F489" s="6">
        <v>0</v>
      </c>
      <c r="G489" s="6">
        <v>0</v>
      </c>
      <c r="H489" s="7">
        <v>548.29</v>
      </c>
      <c r="J489" s="7">
        <v>548.29</v>
      </c>
    </row>
    <row r="490" spans="1:12">
      <c r="A490" s="4">
        <v>2001</v>
      </c>
      <c r="B490" s="4">
        <v>12</v>
      </c>
      <c r="C490" s="4" t="s">
        <v>23</v>
      </c>
      <c r="D490" s="6">
        <v>0</v>
      </c>
      <c r="E490" s="6">
        <v>0</v>
      </c>
      <c r="F490" s="6">
        <v>0</v>
      </c>
      <c r="G490" s="6">
        <v>0</v>
      </c>
      <c r="H490" s="7">
        <v>605.20000000000005</v>
      </c>
      <c r="J490" s="7">
        <v>605.20000000000005</v>
      </c>
    </row>
    <row r="491" spans="1:12">
      <c r="A491" s="4">
        <v>2000</v>
      </c>
      <c r="B491" s="4">
        <v>12</v>
      </c>
      <c r="C491" s="4" t="s">
        <v>23</v>
      </c>
      <c r="D491" s="6">
        <v>605.19999999999993</v>
      </c>
      <c r="E491" s="6">
        <v>605.19999999999993</v>
      </c>
      <c r="F491" s="6">
        <v>0</v>
      </c>
      <c r="G491" s="6">
        <v>0</v>
      </c>
      <c r="H491" s="7">
        <v>605.20000000000005</v>
      </c>
      <c r="J491" s="7">
        <v>605.20000000000005</v>
      </c>
    </row>
    <row r="492" spans="1:12">
      <c r="A492" s="4">
        <v>2024</v>
      </c>
      <c r="B492" s="4">
        <v>12</v>
      </c>
      <c r="C492" s="4" t="s">
        <v>24</v>
      </c>
      <c r="D492" s="6">
        <f>VLOOKUP($C492,'[1]T.II.A gr&amp;net iss nat curr '!$B$8:$P$38,5,FALSE)</f>
        <v>1960</v>
      </c>
      <c r="E492" s="6">
        <f>VLOOKUP($C492,'[1]T.II.A gr&amp;net iss nat curr '!$B$8:$P$38,15,FALSE)</f>
        <v>0</v>
      </c>
      <c r="F492" s="6">
        <f>VLOOKUP($C492,'[1]T.II.B gr&amp;net iss foreign curr'!$B$8:$P$38,5,FALSE)</f>
        <v>1203.1956877499999</v>
      </c>
      <c r="G492" s="6">
        <f>VLOOKUP($C492,'[1]T.II.B gr&amp;net iss foreign curr'!$B$8:$P$38,15,FALSE)</f>
        <v>0</v>
      </c>
      <c r="H492" s="7">
        <f>VLOOKUP($C492,'[1]T.I.A Total debt outstanding'!C:K,5,FALSE)</f>
        <v>16968</v>
      </c>
      <c r="I492" s="7">
        <f>VLOOKUP($C492,'[1]T.I.A Total debt outstanding'!$C:$K,6,FALSE)</f>
        <v>0</v>
      </c>
      <c r="J492" s="7">
        <f>VLOOKUP($C492,'[1]T.I.A Total debt outstanding'!$C:$K,7,FALSE)</f>
        <v>15765</v>
      </c>
      <c r="K492" s="7">
        <f>VLOOKUP($C492,'[1]T.I.A Total debt outstanding'!$C:$K,8,FALSE)</f>
        <v>1203</v>
      </c>
      <c r="L492" s="7">
        <f>VLOOKUP($C492,'[1]T.I.A Total debt outstanding'!$C:$K,9,FALSE)</f>
        <v>0</v>
      </c>
    </row>
    <row r="493" spans="1:12">
      <c r="A493" s="4">
        <v>2023</v>
      </c>
      <c r="B493" s="4">
        <v>12</v>
      </c>
      <c r="C493" s="4" t="s">
        <v>24</v>
      </c>
      <c r="D493" s="6">
        <v>3449.9207419999998</v>
      </c>
      <c r="E493" s="6">
        <v>1913.1558270399998</v>
      </c>
      <c r="F493" s="6">
        <v>0</v>
      </c>
      <c r="G493" s="6">
        <v>0</v>
      </c>
      <c r="H493" s="7">
        <v>15331.892664999999</v>
      </c>
      <c r="J493" s="7">
        <v>15331.892664999999</v>
      </c>
      <c r="K493" s="7">
        <v>0</v>
      </c>
      <c r="L493" s="7">
        <v>0</v>
      </c>
    </row>
    <row r="494" spans="1:12">
      <c r="A494" s="4">
        <v>2022</v>
      </c>
      <c r="B494" s="4">
        <v>12</v>
      </c>
      <c r="C494" s="4" t="s">
        <v>24</v>
      </c>
      <c r="D494" s="6">
        <v>2045</v>
      </c>
      <c r="E494" s="6">
        <v>1422.7785346696951</v>
      </c>
      <c r="F494" s="6">
        <v>0</v>
      </c>
      <c r="G494" s="6">
        <v>0</v>
      </c>
      <c r="H494" s="7">
        <v>13419.486837959999</v>
      </c>
      <c r="J494" s="7">
        <v>13419.486837959999</v>
      </c>
      <c r="K494" s="7">
        <v>0</v>
      </c>
      <c r="L494" s="7">
        <v>0</v>
      </c>
    </row>
    <row r="495" spans="1:12">
      <c r="A495" s="4">
        <v>2021</v>
      </c>
      <c r="B495" s="4">
        <v>12</v>
      </c>
      <c r="C495" s="4" t="s">
        <v>24</v>
      </c>
      <c r="D495" s="6">
        <v>2972.25</v>
      </c>
      <c r="E495" s="6">
        <v>1885.17451381</v>
      </c>
      <c r="F495" s="6">
        <v>0</v>
      </c>
      <c r="G495" s="6">
        <v>-331.48117568999999</v>
      </c>
      <c r="H495" s="7">
        <v>11988.21299226</v>
      </c>
      <c r="J495" s="7">
        <v>11988.21299226</v>
      </c>
      <c r="K495" s="7">
        <v>0</v>
      </c>
      <c r="L495" s="7">
        <v>0</v>
      </c>
    </row>
    <row r="496" spans="1:12">
      <c r="A496" s="4">
        <v>2020</v>
      </c>
      <c r="B496" s="4">
        <v>12</v>
      </c>
      <c r="C496" s="4" t="s">
        <v>24</v>
      </c>
      <c r="D496" s="6">
        <v>2229.5</v>
      </c>
      <c r="E496" s="6">
        <v>1567.0500000000002</v>
      </c>
      <c r="F496" s="6">
        <v>0</v>
      </c>
      <c r="G496" s="6">
        <v>-628.32493250000005</v>
      </c>
      <c r="H496" s="7">
        <v>10431.149581896812</v>
      </c>
      <c r="J496" s="7">
        <v>10103.963533489999</v>
      </c>
      <c r="K496" s="7">
        <v>327.1860484068128</v>
      </c>
      <c r="L496" s="7">
        <v>0</v>
      </c>
    </row>
    <row r="497" spans="1:12">
      <c r="A497" s="4">
        <v>2019</v>
      </c>
      <c r="B497" s="4">
        <v>12</v>
      </c>
      <c r="C497" s="4" t="s">
        <v>24</v>
      </c>
      <c r="D497" s="6">
        <v>1422.001</v>
      </c>
      <c r="E497" s="6">
        <v>1046.1611972498731</v>
      </c>
      <c r="F497" s="6">
        <v>0</v>
      </c>
      <c r="G497" s="6">
        <v>0</v>
      </c>
      <c r="H497" s="7">
        <v>9516.5494063402166</v>
      </c>
      <c r="J497" s="7">
        <v>8537.7715889999999</v>
      </c>
      <c r="K497" s="7">
        <v>978.77781734021721</v>
      </c>
      <c r="L497" s="7">
        <v>0</v>
      </c>
    </row>
    <row r="498" spans="1:12">
      <c r="A498" s="4">
        <v>2018</v>
      </c>
      <c r="B498" s="4">
        <v>12</v>
      </c>
      <c r="C498" s="4" t="s">
        <v>24</v>
      </c>
      <c r="D498" s="6">
        <v>1330</v>
      </c>
      <c r="E498" s="6">
        <v>558.01310000000001</v>
      </c>
      <c r="F498" s="6">
        <v>0</v>
      </c>
      <c r="G498" s="6">
        <v>0</v>
      </c>
      <c r="H498" s="7">
        <v>8451.0407234279046</v>
      </c>
      <c r="J498" s="7">
        <v>7490.7271863100004</v>
      </c>
      <c r="K498" s="7">
        <v>1099.559</v>
      </c>
      <c r="L498" s="7">
        <v>0</v>
      </c>
    </row>
    <row r="499" spans="1:12">
      <c r="A499" s="4">
        <v>2017</v>
      </c>
      <c r="B499" s="4">
        <v>12</v>
      </c>
      <c r="C499" s="4" t="s">
        <v>24</v>
      </c>
      <c r="D499" s="6">
        <v>1150</v>
      </c>
      <c r="E499" s="6">
        <v>278</v>
      </c>
      <c r="F499" s="6">
        <v>0</v>
      </c>
      <c r="G499" s="6">
        <v>0</v>
      </c>
      <c r="H499" s="7">
        <v>7843.1536420000002</v>
      </c>
      <c r="J499" s="7">
        <v>6926.3196559999997</v>
      </c>
      <c r="K499" s="7">
        <v>1099.559</v>
      </c>
      <c r="L499" s="7">
        <v>0</v>
      </c>
    </row>
    <row r="500" spans="1:12">
      <c r="A500" s="4">
        <v>2016</v>
      </c>
      <c r="B500" s="4">
        <v>12</v>
      </c>
      <c r="C500" s="4" t="s">
        <v>24</v>
      </c>
      <c r="D500" s="6">
        <v>1898</v>
      </c>
      <c r="E500" s="6">
        <v>1245</v>
      </c>
      <c r="F500" s="6">
        <v>0</v>
      </c>
      <c r="G500" s="6">
        <v>0</v>
      </c>
      <c r="H500" s="7">
        <v>7803</v>
      </c>
      <c r="J500" s="7">
        <v>5811</v>
      </c>
      <c r="K500" s="7">
        <v>1992</v>
      </c>
      <c r="L500" s="7">
        <v>0</v>
      </c>
    </row>
    <row r="501" spans="1:12">
      <c r="A501" s="4">
        <v>2015</v>
      </c>
      <c r="B501" s="4">
        <v>12</v>
      </c>
      <c r="C501" s="4" t="s">
        <v>24</v>
      </c>
      <c r="D501" s="6">
        <v>1543.347</v>
      </c>
      <c r="E501" s="6">
        <v>1119.6867340000003</v>
      </c>
      <c r="F501" s="6">
        <v>0</v>
      </c>
      <c r="G501" s="6">
        <v>0</v>
      </c>
      <c r="H501" s="7">
        <v>6495</v>
      </c>
      <c r="J501" s="7">
        <v>4566</v>
      </c>
      <c r="K501" s="7">
        <v>1929</v>
      </c>
      <c r="L501" s="7">
        <v>0</v>
      </c>
    </row>
    <row r="502" spans="1:12">
      <c r="A502" s="4">
        <v>2014</v>
      </c>
      <c r="B502" s="4">
        <v>12</v>
      </c>
      <c r="C502" s="4" t="s">
        <v>24</v>
      </c>
      <c r="D502" s="6">
        <v>2376.5300000000002</v>
      </c>
      <c r="E502" s="6">
        <v>1683.25</v>
      </c>
      <c r="F502" s="6">
        <v>0</v>
      </c>
      <c r="G502" s="6">
        <v>0</v>
      </c>
      <c r="H502" s="7">
        <v>5717.0810000000001</v>
      </c>
      <c r="J502" s="7">
        <v>3452.0810000000001</v>
      </c>
      <c r="K502" s="7">
        <v>2265</v>
      </c>
      <c r="L502" s="7">
        <v>0</v>
      </c>
    </row>
    <row r="503" spans="1:12">
      <c r="A503" s="4">
        <v>2013</v>
      </c>
      <c r="B503" s="4">
        <v>12</v>
      </c>
      <c r="C503" s="4" t="s">
        <v>24</v>
      </c>
      <c r="D503" s="6">
        <v>448</v>
      </c>
      <c r="E503" s="6">
        <v>6</v>
      </c>
      <c r="F503" s="6">
        <v>0</v>
      </c>
      <c r="G503" s="6">
        <v>0</v>
      </c>
      <c r="H503" s="7">
        <v>3760.0540932492204</v>
      </c>
      <c r="J503" s="7">
        <v>800</v>
      </c>
      <c r="K503" s="7">
        <v>1994.0540932492206</v>
      </c>
      <c r="L503" s="7">
        <v>966</v>
      </c>
    </row>
    <row r="504" spans="1:12">
      <c r="A504" s="4">
        <v>2012</v>
      </c>
      <c r="B504" s="4">
        <v>12</v>
      </c>
      <c r="C504" s="4" t="s">
        <v>24</v>
      </c>
      <c r="D504" s="6">
        <v>351</v>
      </c>
      <c r="E504" s="6">
        <v>-54</v>
      </c>
      <c r="F504" s="6">
        <v>1730</v>
      </c>
      <c r="G504" s="6">
        <v>1730</v>
      </c>
      <c r="H504" s="7">
        <v>3860.4</v>
      </c>
      <c r="I504" s="7">
        <v>960.4</v>
      </c>
      <c r="J504" s="7">
        <v>800</v>
      </c>
      <c r="K504" s="7">
        <v>2100</v>
      </c>
      <c r="L504" s="7">
        <v>0</v>
      </c>
    </row>
    <row r="505" spans="1:12">
      <c r="A505" s="4">
        <v>2011</v>
      </c>
      <c r="B505" s="4">
        <v>12</v>
      </c>
      <c r="C505" s="4" t="s">
        <v>24</v>
      </c>
      <c r="D505" s="6">
        <v>607</v>
      </c>
      <c r="E505" s="6">
        <v>-119</v>
      </c>
      <c r="F505" s="6">
        <v>386</v>
      </c>
      <c r="G505" s="6">
        <v>386</v>
      </c>
      <c r="H505" s="7">
        <v>2198.8000000000002</v>
      </c>
      <c r="I505" s="7">
        <v>1013</v>
      </c>
      <c r="J505" s="7">
        <v>800</v>
      </c>
      <c r="K505" s="7">
        <v>385.8</v>
      </c>
      <c r="L505" s="7">
        <v>0</v>
      </c>
    </row>
    <row r="506" spans="1:12">
      <c r="A506" s="4">
        <v>2010</v>
      </c>
      <c r="B506" s="4">
        <v>12</v>
      </c>
      <c r="C506" s="4" t="s">
        <v>24</v>
      </c>
      <c r="D506" s="6">
        <v>896.4</v>
      </c>
      <c r="E506" s="6">
        <v>-38</v>
      </c>
      <c r="F506" s="6">
        <v>0</v>
      </c>
      <c r="G506" s="6">
        <v>0</v>
      </c>
      <c r="H506" s="7">
        <v>1932.3</v>
      </c>
      <c r="I506" s="7">
        <v>1132.3</v>
      </c>
      <c r="J506" s="7">
        <v>800</v>
      </c>
      <c r="K506" s="7">
        <v>0</v>
      </c>
      <c r="L506" s="7">
        <v>0</v>
      </c>
    </row>
    <row r="507" spans="1:12">
      <c r="A507" s="4">
        <v>2009</v>
      </c>
      <c r="B507" s="4">
        <v>6</v>
      </c>
      <c r="C507" s="4" t="s">
        <v>24</v>
      </c>
      <c r="D507" s="6">
        <v>1838</v>
      </c>
      <c r="E507" s="6">
        <v>-660</v>
      </c>
      <c r="F507" s="6">
        <v>100</v>
      </c>
      <c r="G507" s="6">
        <v>-344</v>
      </c>
      <c r="H507" s="7">
        <v>1940.57</v>
      </c>
      <c r="I507" s="7">
        <v>1090.57</v>
      </c>
      <c r="J507" s="7">
        <v>850</v>
      </c>
      <c r="K507" s="7">
        <v>0</v>
      </c>
      <c r="L507" s="7">
        <v>0</v>
      </c>
    </row>
    <row r="508" spans="1:12">
      <c r="A508" s="4">
        <v>2008</v>
      </c>
      <c r="B508" s="4">
        <v>12</v>
      </c>
      <c r="C508" s="4" t="s">
        <v>24</v>
      </c>
      <c r="D508" s="6">
        <v>1059</v>
      </c>
      <c r="E508" s="6">
        <v>943</v>
      </c>
      <c r="F508" s="6">
        <v>744</v>
      </c>
      <c r="G508" s="6">
        <v>544</v>
      </c>
      <c r="H508" s="7">
        <v>2632.4</v>
      </c>
      <c r="I508" s="7">
        <v>1488</v>
      </c>
      <c r="J508" s="7">
        <v>1144.4000000000001</v>
      </c>
      <c r="K508" s="7">
        <v>0</v>
      </c>
      <c r="L508" s="7">
        <v>0</v>
      </c>
    </row>
    <row r="509" spans="1:12">
      <c r="A509" s="4">
        <v>2007</v>
      </c>
      <c r="B509" s="4">
        <v>12</v>
      </c>
      <c r="C509" s="4" t="s">
        <v>24</v>
      </c>
      <c r="D509" s="6">
        <v>139</v>
      </c>
      <c r="E509" s="6">
        <v>-50</v>
      </c>
      <c r="F509" s="6">
        <v>0</v>
      </c>
      <c r="G509" s="6">
        <v>0</v>
      </c>
      <c r="H509" s="7">
        <v>1145.4385569999999</v>
      </c>
      <c r="I509" s="7">
        <v>545.43855699999995</v>
      </c>
      <c r="J509" s="7">
        <v>600</v>
      </c>
      <c r="K509" s="7">
        <v>0</v>
      </c>
      <c r="L509" s="7">
        <v>0</v>
      </c>
    </row>
    <row r="510" spans="1:12">
      <c r="A510" s="4">
        <v>2006</v>
      </c>
      <c r="B510" s="4">
        <v>12</v>
      </c>
      <c r="C510" s="4" t="s">
        <v>24</v>
      </c>
      <c r="D510" s="6">
        <v>237.1927</v>
      </c>
      <c r="E510" s="6">
        <v>-6.0306990000000003</v>
      </c>
      <c r="F510" s="6">
        <v>0</v>
      </c>
      <c r="G510" s="6">
        <v>0</v>
      </c>
      <c r="H510" s="7">
        <v>1195.7767739999999</v>
      </c>
      <c r="I510" s="7">
        <v>595.77677400000005</v>
      </c>
      <c r="J510" s="7">
        <v>600</v>
      </c>
      <c r="K510" s="7">
        <v>0</v>
      </c>
      <c r="L510" s="7">
        <v>0</v>
      </c>
    </row>
    <row r="511" spans="1:12">
      <c r="A511" s="4">
        <v>2005</v>
      </c>
      <c r="B511" s="4">
        <v>12</v>
      </c>
      <c r="C511" s="4" t="s">
        <v>24</v>
      </c>
      <c r="D511" s="6">
        <v>201.14270835111924</v>
      </c>
      <c r="E511" s="6">
        <v>-3.9167392331290252</v>
      </c>
      <c r="F511" s="6">
        <v>0</v>
      </c>
      <c r="G511" s="6">
        <v>0</v>
      </c>
      <c r="H511" s="7">
        <v>1201.8074740610468</v>
      </c>
      <c r="I511" s="7">
        <v>601.80747406104695</v>
      </c>
      <c r="J511" s="7">
        <v>600</v>
      </c>
      <c r="K511" s="7">
        <v>0</v>
      </c>
      <c r="L511" s="7">
        <v>0</v>
      </c>
    </row>
    <row r="512" spans="1:12">
      <c r="A512" s="4">
        <v>2004</v>
      </c>
      <c r="B512" s="4">
        <v>12</v>
      </c>
      <c r="C512" s="4" t="s">
        <v>24</v>
      </c>
      <c r="D512" s="6">
        <v>162.87951635846372</v>
      </c>
      <c r="E512" s="6">
        <v>70.951635846372682</v>
      </c>
      <c r="F512" s="6">
        <v>400</v>
      </c>
      <c r="G512" s="6">
        <v>175</v>
      </c>
    </row>
    <row r="513" spans="1:12">
      <c r="A513" s="4">
        <v>2003</v>
      </c>
      <c r="B513" s="4">
        <v>12</v>
      </c>
      <c r="C513" s="4" t="s">
        <v>24</v>
      </c>
      <c r="D513" s="6">
        <v>295.22462908011869</v>
      </c>
      <c r="E513" s="6">
        <v>122.67448071216616</v>
      </c>
      <c r="F513" s="6">
        <v>0</v>
      </c>
      <c r="G513" s="6">
        <v>0</v>
      </c>
    </row>
    <row r="514" spans="1:12">
      <c r="A514" s="4">
        <v>2002</v>
      </c>
      <c r="B514" s="4">
        <v>12</v>
      </c>
      <c r="C514" s="4" t="s">
        <v>24</v>
      </c>
      <c r="D514" s="6">
        <v>131.7111475409836</v>
      </c>
      <c r="E514" s="6">
        <v>57.934262295081972</v>
      </c>
      <c r="F514" s="6">
        <v>0</v>
      </c>
      <c r="G514" s="6">
        <v>0</v>
      </c>
    </row>
    <row r="515" spans="1:12">
      <c r="A515" s="4">
        <v>2001</v>
      </c>
      <c r="B515" s="4">
        <v>12</v>
      </c>
      <c r="C515" s="4" t="s">
        <v>24</v>
      </c>
      <c r="D515" s="6">
        <v>269.9095668050266</v>
      </c>
      <c r="E515" s="6">
        <v>56.965245981143099</v>
      </c>
      <c r="F515" s="6">
        <v>200</v>
      </c>
      <c r="G515" s="6">
        <v>200</v>
      </c>
    </row>
    <row r="516" spans="1:12">
      <c r="A516" s="4">
        <v>2000</v>
      </c>
      <c r="B516" s="4">
        <v>12</v>
      </c>
      <c r="C516" s="4" t="s">
        <v>24</v>
      </c>
      <c r="D516" s="6">
        <v>434.48482743376798</v>
      </c>
      <c r="E516" s="6">
        <v>137.48916746485344</v>
      </c>
      <c r="F516" s="6">
        <v>0</v>
      </c>
      <c r="G516" s="6">
        <v>0</v>
      </c>
    </row>
    <row r="517" spans="1:12">
      <c r="A517" s="4">
        <v>2024</v>
      </c>
      <c r="B517" s="4">
        <v>12</v>
      </c>
      <c r="C517" s="4" t="s">
        <v>25</v>
      </c>
      <c r="D517" s="6">
        <f>VLOOKUP($C517,'[1]T.II.A gr&amp;net iss nat curr '!$B$8:$P$38,5,FALSE)</f>
        <v>2865.4225000000001</v>
      </c>
      <c r="E517" s="6">
        <f>VLOOKUP($C517,'[1]T.II.A gr&amp;net iss nat curr '!$B$8:$P$38,15,FALSE)</f>
        <v>815.04740000000004</v>
      </c>
      <c r="F517" s="6">
        <f>VLOOKUP($C517,'[1]T.II.B gr&amp;net iss foreign curr'!$B$8:$P$38,5,FALSE)</f>
        <v>0</v>
      </c>
      <c r="G517" s="6">
        <f>VLOOKUP($C517,'[1]T.II.B gr&amp;net iss foreign curr'!$B$8:$P$38,15,FALSE)</f>
        <v>0</v>
      </c>
      <c r="H517" s="7">
        <f>VLOOKUP($C517,'[1]T.I.A Total debt outstanding'!C:K,5,FALSE)</f>
        <v>9831.0264000000006</v>
      </c>
      <c r="I517" s="7">
        <f>VLOOKUP($C517,'[1]T.I.A Total debt outstanding'!$C:$K,6,FALSE)</f>
        <v>0</v>
      </c>
      <c r="J517" s="7">
        <f>VLOOKUP($C517,'[1]T.I.A Total debt outstanding'!$C:$K,7,FALSE)</f>
        <v>9831.0264000000006</v>
      </c>
      <c r="K517" s="7">
        <f>VLOOKUP($C517,'[1]T.I.A Total debt outstanding'!$C:$K,8,FALSE)</f>
        <v>0</v>
      </c>
      <c r="L517" s="7">
        <f>VLOOKUP($C517,'[1]T.I.A Total debt outstanding'!$C:$K,9,FALSE)</f>
        <v>0</v>
      </c>
    </row>
    <row r="518" spans="1:12">
      <c r="A518" s="4">
        <v>2023</v>
      </c>
      <c r="B518" s="4">
        <v>12</v>
      </c>
      <c r="C518" s="4" t="s">
        <v>25</v>
      </c>
      <c r="D518" s="6">
        <v>3596.86</v>
      </c>
      <c r="E518" s="6">
        <v>860.98</v>
      </c>
      <c r="F518" s="6">
        <v>0</v>
      </c>
      <c r="G518" s="6">
        <v>0</v>
      </c>
      <c r="H518" s="7">
        <v>9015.978999993009</v>
      </c>
      <c r="J518" s="7">
        <v>9015.978999993009</v>
      </c>
      <c r="K518" s="7">
        <v>0</v>
      </c>
      <c r="L518" s="7">
        <v>0</v>
      </c>
    </row>
    <row r="519" spans="1:12">
      <c r="A519" s="4">
        <v>2022</v>
      </c>
      <c r="B519" s="4">
        <v>12</v>
      </c>
      <c r="C519" s="4" t="s">
        <v>25</v>
      </c>
      <c r="D519" s="6">
        <v>3556.53</v>
      </c>
      <c r="E519" s="6">
        <v>916.67</v>
      </c>
      <c r="F519" s="6">
        <v>0</v>
      </c>
      <c r="G519" s="6">
        <v>0</v>
      </c>
      <c r="H519" s="7">
        <v>8153.9220830000004</v>
      </c>
      <c r="J519" s="7">
        <v>8153.9220830000004</v>
      </c>
      <c r="K519" s="7">
        <v>0</v>
      </c>
      <c r="L519" s="7">
        <v>0</v>
      </c>
    </row>
    <row r="520" spans="1:12">
      <c r="A520" s="4">
        <v>2021</v>
      </c>
      <c r="B520" s="4">
        <v>12</v>
      </c>
      <c r="C520" s="4" t="s">
        <v>25</v>
      </c>
      <c r="D520" s="6">
        <v>3361.29</v>
      </c>
      <c r="E520" s="6">
        <v>950.37</v>
      </c>
      <c r="F520" s="6">
        <v>0</v>
      </c>
      <c r="G520" s="6">
        <v>0</v>
      </c>
      <c r="H520" s="7">
        <v>7237.25</v>
      </c>
      <c r="J520" s="7">
        <v>7237.25</v>
      </c>
      <c r="K520" s="7">
        <v>0</v>
      </c>
      <c r="L520" s="7">
        <v>0</v>
      </c>
    </row>
    <row r="521" spans="1:12">
      <c r="A521" s="4">
        <v>2020</v>
      </c>
      <c r="B521" s="4">
        <v>12</v>
      </c>
      <c r="C521" s="4" t="s">
        <v>25</v>
      </c>
      <c r="D521" s="6">
        <v>3327</v>
      </c>
      <c r="E521" s="6">
        <v>1217.46</v>
      </c>
      <c r="F521" s="6">
        <v>0</v>
      </c>
      <c r="G521" s="6">
        <v>0</v>
      </c>
      <c r="H521" s="7">
        <v>6286.87</v>
      </c>
      <c r="J521" s="7">
        <v>6286.87</v>
      </c>
      <c r="K521" s="7">
        <v>0</v>
      </c>
      <c r="L521" s="7">
        <v>0</v>
      </c>
    </row>
    <row r="522" spans="1:12">
      <c r="A522" s="4">
        <v>2019</v>
      </c>
      <c r="B522" s="4">
        <v>12</v>
      </c>
      <c r="C522" s="4" t="s">
        <v>25</v>
      </c>
      <c r="D522" s="6">
        <v>1546.42</v>
      </c>
      <c r="E522" s="6">
        <v>-73.34</v>
      </c>
      <c r="F522" s="6">
        <v>0</v>
      </c>
      <c r="G522" s="6">
        <v>0</v>
      </c>
      <c r="H522" s="7">
        <v>5069.3999999999996</v>
      </c>
      <c r="J522" s="7">
        <v>5069.3999999999996</v>
      </c>
      <c r="K522" s="7">
        <v>0</v>
      </c>
      <c r="L522" s="7">
        <v>0</v>
      </c>
    </row>
    <row r="523" spans="1:12">
      <c r="A523" s="4">
        <v>2018</v>
      </c>
      <c r="B523" s="4">
        <v>12</v>
      </c>
      <c r="C523" s="4" t="s">
        <v>25</v>
      </c>
      <c r="D523" s="6">
        <v>1359.66</v>
      </c>
      <c r="E523" s="6">
        <v>-127.75</v>
      </c>
      <c r="F523" s="6">
        <v>0</v>
      </c>
      <c r="G523" s="6">
        <v>0</v>
      </c>
      <c r="H523" s="7">
        <v>5142.75</v>
      </c>
      <c r="J523" s="7">
        <v>5142.75</v>
      </c>
      <c r="K523" s="7">
        <v>0</v>
      </c>
      <c r="L523" s="7">
        <v>0</v>
      </c>
    </row>
    <row r="524" spans="1:12">
      <c r="A524" s="4">
        <v>2017</v>
      </c>
      <c r="B524" s="4">
        <v>12</v>
      </c>
      <c r="C524" s="4" t="s">
        <v>25</v>
      </c>
      <c r="D524" s="6">
        <v>847.47</v>
      </c>
      <c r="E524" s="6">
        <v>-189.95</v>
      </c>
      <c r="F524" s="6">
        <v>0</v>
      </c>
      <c r="G524" s="6">
        <v>0</v>
      </c>
      <c r="H524" s="7">
        <v>5270.5</v>
      </c>
      <c r="J524" s="7">
        <v>5270.5</v>
      </c>
      <c r="K524" s="7">
        <v>0</v>
      </c>
      <c r="L524" s="7">
        <v>0</v>
      </c>
    </row>
    <row r="525" spans="1:12">
      <c r="A525" s="4">
        <v>2016</v>
      </c>
      <c r="B525" s="4">
        <v>12</v>
      </c>
      <c r="C525" s="4" t="s">
        <v>25</v>
      </c>
      <c r="D525" s="6">
        <v>1569.69</v>
      </c>
      <c r="E525" s="6">
        <v>212.82</v>
      </c>
      <c r="F525" s="6">
        <v>0</v>
      </c>
      <c r="G525" s="6">
        <v>0</v>
      </c>
      <c r="H525" s="7">
        <v>5460.45</v>
      </c>
      <c r="J525" s="7">
        <v>5460.45</v>
      </c>
      <c r="K525" s="7">
        <v>0</v>
      </c>
      <c r="L525" s="7">
        <v>0</v>
      </c>
    </row>
    <row r="526" spans="1:12">
      <c r="A526" s="4">
        <v>2015</v>
      </c>
      <c r="B526" s="4">
        <v>12</v>
      </c>
      <c r="C526" s="4" t="s">
        <v>25</v>
      </c>
      <c r="D526" s="6">
        <v>1261.25</v>
      </c>
      <c r="E526" s="6">
        <v>207.63</v>
      </c>
      <c r="F526" s="6">
        <v>0</v>
      </c>
      <c r="G526" s="6">
        <v>0</v>
      </c>
      <c r="H526" s="7">
        <v>5247.64</v>
      </c>
      <c r="J526" s="7">
        <v>5247.64</v>
      </c>
      <c r="K526" s="7">
        <v>0</v>
      </c>
      <c r="L526" s="7">
        <v>0</v>
      </c>
    </row>
    <row r="527" spans="1:12">
      <c r="A527" s="4">
        <v>2014</v>
      </c>
      <c r="B527" s="4">
        <v>12</v>
      </c>
      <c r="C527" s="4" t="s">
        <v>25</v>
      </c>
      <c r="D527" s="6">
        <v>1560.13</v>
      </c>
      <c r="E527" s="6">
        <v>181.04</v>
      </c>
      <c r="F527" s="6">
        <v>0</v>
      </c>
      <c r="G527" s="6">
        <v>0</v>
      </c>
      <c r="H527" s="7">
        <v>5040.01</v>
      </c>
      <c r="J527" s="7">
        <v>5040.01</v>
      </c>
      <c r="K527" s="7">
        <v>0</v>
      </c>
      <c r="L527" s="7">
        <v>0</v>
      </c>
    </row>
    <row r="528" spans="1:12">
      <c r="A528" s="4">
        <v>2013</v>
      </c>
      <c r="B528" s="4">
        <v>12</v>
      </c>
      <c r="C528" s="4" t="s">
        <v>25</v>
      </c>
      <c r="D528" s="6">
        <v>1901.33</v>
      </c>
      <c r="E528" s="6">
        <v>353.2</v>
      </c>
      <c r="F528" s="6">
        <v>0</v>
      </c>
      <c r="G528" s="6">
        <v>0</v>
      </c>
      <c r="H528" s="7">
        <v>4858.9799999999996</v>
      </c>
      <c r="J528" s="7">
        <v>4858.9799999999996</v>
      </c>
      <c r="K528" s="7">
        <v>0</v>
      </c>
      <c r="L528" s="7">
        <v>0</v>
      </c>
    </row>
    <row r="529" spans="1:12">
      <c r="A529" s="4">
        <v>2012</v>
      </c>
      <c r="B529" s="4">
        <v>12</v>
      </c>
      <c r="C529" s="4" t="s">
        <v>25</v>
      </c>
      <c r="D529" s="6">
        <v>1638.89</v>
      </c>
      <c r="E529" s="6">
        <v>193.7</v>
      </c>
      <c r="F529" s="6">
        <v>0</v>
      </c>
      <c r="G529" s="6">
        <v>0</v>
      </c>
      <c r="H529" s="7">
        <v>4506.7700000000004</v>
      </c>
      <c r="J529" s="7">
        <v>4506.7700000000004</v>
      </c>
      <c r="K529" s="7">
        <v>0</v>
      </c>
      <c r="L529" s="7">
        <v>0</v>
      </c>
    </row>
    <row r="530" spans="1:12">
      <c r="A530" s="4">
        <v>2011</v>
      </c>
      <c r="B530" s="4">
        <v>12</v>
      </c>
      <c r="C530" s="4" t="s">
        <v>25</v>
      </c>
      <c r="D530" s="6">
        <v>1615.99</v>
      </c>
      <c r="E530" s="6">
        <v>322.85000000000002</v>
      </c>
      <c r="F530" s="6">
        <v>0</v>
      </c>
      <c r="G530" s="6">
        <v>0</v>
      </c>
      <c r="H530" s="7">
        <v>4312.07</v>
      </c>
      <c r="J530" s="7">
        <v>4312.07</v>
      </c>
      <c r="K530" s="7">
        <v>0</v>
      </c>
      <c r="L530" s="7">
        <v>0</v>
      </c>
    </row>
    <row r="531" spans="1:12">
      <c r="A531" s="4">
        <v>2010</v>
      </c>
      <c r="B531" s="4">
        <v>12</v>
      </c>
      <c r="C531" s="4" t="s">
        <v>25</v>
      </c>
      <c r="D531" s="6">
        <v>1823.58</v>
      </c>
      <c r="E531" s="6">
        <v>290.94</v>
      </c>
      <c r="F531" s="6">
        <v>0</v>
      </c>
      <c r="G531" s="6">
        <v>0</v>
      </c>
      <c r="H531" s="7">
        <v>3989.22</v>
      </c>
      <c r="J531" s="7">
        <v>3989.22</v>
      </c>
      <c r="K531" s="7">
        <v>0</v>
      </c>
      <c r="L531" s="7">
        <v>0</v>
      </c>
    </row>
    <row r="532" spans="1:12">
      <c r="A532" s="4">
        <v>2009</v>
      </c>
      <c r="B532" s="4">
        <v>12</v>
      </c>
      <c r="C532" s="4" t="s">
        <v>25</v>
      </c>
      <c r="D532" s="6">
        <v>2094.7600000000002</v>
      </c>
      <c r="E532" s="6">
        <v>370.05</v>
      </c>
      <c r="F532" s="6">
        <v>0</v>
      </c>
      <c r="G532" s="6">
        <v>0</v>
      </c>
      <c r="H532" s="7">
        <v>3698.32</v>
      </c>
      <c r="J532" s="7">
        <v>3698.32</v>
      </c>
      <c r="K532" s="7">
        <v>0</v>
      </c>
      <c r="L532" s="7">
        <v>0</v>
      </c>
    </row>
    <row r="533" spans="1:12">
      <c r="A533" s="4">
        <v>2008</v>
      </c>
      <c r="B533" s="4">
        <v>12</v>
      </c>
      <c r="C533" s="4" t="s">
        <v>25</v>
      </c>
      <c r="D533" s="6">
        <v>1326.86</v>
      </c>
      <c r="E533" s="6">
        <v>211.93</v>
      </c>
      <c r="F533" s="6">
        <v>0</v>
      </c>
      <c r="G533" s="6">
        <v>0</v>
      </c>
      <c r="H533" s="7">
        <v>3328.27</v>
      </c>
      <c r="J533" s="7">
        <v>3328.27</v>
      </c>
      <c r="K533" s="7">
        <v>0</v>
      </c>
      <c r="L533" s="7">
        <v>0</v>
      </c>
    </row>
    <row r="534" spans="1:12">
      <c r="A534" s="4">
        <v>2007</v>
      </c>
      <c r="B534" s="4">
        <v>12</v>
      </c>
      <c r="C534" s="4" t="s">
        <v>25</v>
      </c>
      <c r="D534" s="6">
        <v>1410.78</v>
      </c>
      <c r="E534" s="6">
        <v>118.18</v>
      </c>
      <c r="F534" s="6">
        <v>0</v>
      </c>
      <c r="G534" s="6">
        <v>0</v>
      </c>
      <c r="H534" s="7">
        <v>3116.31</v>
      </c>
      <c r="I534" s="7">
        <v>3116.31</v>
      </c>
      <c r="J534" s="7">
        <v>3116.31</v>
      </c>
      <c r="K534" s="7">
        <v>0</v>
      </c>
      <c r="L534" s="7">
        <v>0</v>
      </c>
    </row>
    <row r="535" spans="1:12">
      <c r="A535" s="4">
        <v>2006</v>
      </c>
      <c r="B535" s="4">
        <v>12</v>
      </c>
      <c r="C535" s="4" t="s">
        <v>25</v>
      </c>
      <c r="D535" s="6">
        <v>1029.1600000000001</v>
      </c>
      <c r="E535" s="6">
        <v>-66.3</v>
      </c>
      <c r="F535" s="6">
        <v>0</v>
      </c>
      <c r="G535" s="6">
        <v>0</v>
      </c>
      <c r="H535" s="7">
        <v>2998.12</v>
      </c>
      <c r="I535" s="7">
        <v>2998.12</v>
      </c>
      <c r="J535" s="7">
        <v>2998.12</v>
      </c>
      <c r="K535" s="7">
        <v>0</v>
      </c>
      <c r="L535" s="7">
        <v>0</v>
      </c>
    </row>
    <row r="536" spans="1:12">
      <c r="A536" s="4">
        <v>2005</v>
      </c>
      <c r="B536" s="4">
        <v>12</v>
      </c>
      <c r="C536" s="4" t="s">
        <v>25</v>
      </c>
      <c r="D536" s="6">
        <v>1462.13</v>
      </c>
      <c r="E536" s="6">
        <v>166.1</v>
      </c>
      <c r="F536" s="6">
        <v>0</v>
      </c>
      <c r="G536" s="6">
        <v>0</v>
      </c>
      <c r="H536" s="7">
        <v>3064.42</v>
      </c>
      <c r="I536" s="7">
        <v>3064.42</v>
      </c>
      <c r="J536" s="7">
        <v>3064.42</v>
      </c>
      <c r="K536" s="7">
        <v>0</v>
      </c>
      <c r="L536" s="7">
        <v>0</v>
      </c>
    </row>
    <row r="537" spans="1:12">
      <c r="A537" s="4">
        <v>2004</v>
      </c>
      <c r="B537" s="4">
        <v>12</v>
      </c>
      <c r="C537" s="4" t="s">
        <v>25</v>
      </c>
      <c r="D537" s="6">
        <v>1758.72</v>
      </c>
      <c r="E537" s="6">
        <v>267.26</v>
      </c>
      <c r="F537" s="6">
        <v>0</v>
      </c>
      <c r="G537" s="6">
        <v>0</v>
      </c>
      <c r="H537" s="7">
        <v>2935.13</v>
      </c>
      <c r="I537" s="7">
        <v>2935.13</v>
      </c>
      <c r="J537" s="7">
        <v>2935.13</v>
      </c>
      <c r="K537" s="7">
        <v>0</v>
      </c>
      <c r="L537" s="7">
        <v>0</v>
      </c>
    </row>
    <row r="538" spans="1:12">
      <c r="A538" s="4">
        <v>2003</v>
      </c>
      <c r="B538" s="4">
        <v>12</v>
      </c>
      <c r="C538" s="4" t="s">
        <v>25</v>
      </c>
      <c r="D538" s="6">
        <v>2052.16</v>
      </c>
      <c r="E538" s="6">
        <v>290.06</v>
      </c>
      <c r="F538" s="6">
        <v>0</v>
      </c>
      <c r="G538" s="6">
        <v>0</v>
      </c>
      <c r="H538" s="7">
        <v>2667.87</v>
      </c>
      <c r="I538" s="7">
        <v>2667.87</v>
      </c>
      <c r="J538" s="7">
        <v>2667.87</v>
      </c>
      <c r="K538" s="7">
        <v>0</v>
      </c>
      <c r="L538" s="7">
        <v>0</v>
      </c>
    </row>
    <row r="539" spans="1:12">
      <c r="A539" s="4">
        <v>2002</v>
      </c>
      <c r="B539" s="4">
        <v>12</v>
      </c>
      <c r="C539" s="4" t="s">
        <v>25</v>
      </c>
      <c r="D539" s="6">
        <v>1832.97</v>
      </c>
      <c r="E539" s="6">
        <v>64.010000000000005</v>
      </c>
      <c r="F539" s="6">
        <v>0</v>
      </c>
      <c r="G539" s="6">
        <v>0</v>
      </c>
      <c r="H539" s="7">
        <v>2417.41</v>
      </c>
      <c r="I539" s="7">
        <v>2417.41</v>
      </c>
      <c r="J539" s="7">
        <v>2417.41</v>
      </c>
      <c r="K539" s="7">
        <v>0</v>
      </c>
      <c r="L539" s="7">
        <v>0</v>
      </c>
    </row>
    <row r="540" spans="1:12">
      <c r="A540" s="4">
        <v>2001</v>
      </c>
      <c r="B540" s="4">
        <v>12</v>
      </c>
      <c r="C540" s="4" t="s">
        <v>25</v>
      </c>
      <c r="D540" s="6">
        <v>1471.54</v>
      </c>
      <c r="E540" s="6">
        <v>176.09</v>
      </c>
      <c r="F540" s="6">
        <v>0</v>
      </c>
      <c r="G540" s="6">
        <v>0</v>
      </c>
      <c r="H540" s="7">
        <v>2263.4699999999998</v>
      </c>
      <c r="I540" s="7">
        <v>2263.4699999999998</v>
      </c>
      <c r="J540" s="7">
        <v>2263.4699999999998</v>
      </c>
      <c r="K540" s="7">
        <v>0</v>
      </c>
      <c r="L540" s="7">
        <v>0</v>
      </c>
    </row>
    <row r="541" spans="1:12">
      <c r="A541" s="4">
        <v>2000</v>
      </c>
      <c r="B541" s="4">
        <v>12</v>
      </c>
      <c r="C541" s="4" t="s">
        <v>25</v>
      </c>
      <c r="D541" s="6">
        <v>1133.43</v>
      </c>
      <c r="E541" s="6">
        <v>335.57</v>
      </c>
      <c r="F541" s="6">
        <v>0</v>
      </c>
      <c r="G541" s="6">
        <v>0</v>
      </c>
      <c r="H541" s="7">
        <v>2063.16</v>
      </c>
      <c r="I541" s="7">
        <v>2063.16</v>
      </c>
      <c r="J541" s="7">
        <v>2063.16</v>
      </c>
      <c r="K541" s="7">
        <v>0</v>
      </c>
      <c r="L541" s="7">
        <v>0</v>
      </c>
    </row>
    <row r="542" spans="1:12">
      <c r="A542" s="4">
        <v>2024</v>
      </c>
      <c r="B542" s="4">
        <v>12</v>
      </c>
      <c r="C542" s="4" t="s">
        <v>26</v>
      </c>
      <c r="D542" s="6">
        <f>VLOOKUP($C542,'[1]T.II.A gr&amp;net iss nat curr '!$B$8:$P$38,5,FALSE)</f>
        <v>102379.443</v>
      </c>
      <c r="E542" s="6">
        <f>VLOOKUP($C542,'[1]T.II.A gr&amp;net iss nat curr '!$B$8:$P$38,15,FALSE)</f>
        <v>5431.0339999999997</v>
      </c>
      <c r="F542" s="6">
        <f>VLOOKUP($C542,'[1]T.II.B gr&amp;net iss foreign curr'!$B$8:$P$38,5,FALSE)</f>
        <v>73457.347069570009</v>
      </c>
      <c r="G542" s="6">
        <f>VLOOKUP($C542,'[1]T.II.B gr&amp;net iss foreign curr'!$B$8:$P$38,15,FALSE)</f>
        <v>6791.9693378100001</v>
      </c>
      <c r="H542" s="7">
        <f>VLOOKUP($C542,'[1]T.I.A Total debt outstanding'!C:K,5,FALSE)</f>
        <v>416976</v>
      </c>
      <c r="I542" s="7">
        <f>VLOOKUP($C542,'[1]T.I.A Total debt outstanding'!$C:$K,6,FALSE)</f>
        <v>0</v>
      </c>
      <c r="J542" s="7">
        <f>VLOOKUP($C542,'[1]T.I.A Total debt outstanding'!$C:$K,7,FALSE)</f>
        <v>410049</v>
      </c>
      <c r="K542" s="7">
        <f>VLOOKUP($C542,'[1]T.I.A Total debt outstanding'!$C:$K,8,FALSE)</f>
        <v>6701</v>
      </c>
      <c r="L542" s="7">
        <f>VLOOKUP($C542,'[1]T.I.A Total debt outstanding'!$C:$K,9,FALSE)</f>
        <v>226</v>
      </c>
    </row>
    <row r="543" spans="1:12">
      <c r="A543" s="4">
        <v>2023</v>
      </c>
      <c r="B543" s="4">
        <v>12</v>
      </c>
      <c r="C543" s="4" t="s">
        <v>26</v>
      </c>
      <c r="D543" s="6">
        <v>114217.946</v>
      </c>
      <c r="E543" s="6">
        <v>13949.645616</v>
      </c>
      <c r="F543" s="6">
        <v>6638</v>
      </c>
      <c r="G543" s="6">
        <v>0</v>
      </c>
      <c r="H543" s="7">
        <v>394562.91119999997</v>
      </c>
      <c r="J543" s="7">
        <v>394411.94419999997</v>
      </c>
      <c r="K543" s="7">
        <v>150.96700000000001</v>
      </c>
    </row>
    <row r="544" spans="1:12">
      <c r="A544" s="4">
        <v>2022</v>
      </c>
      <c r="B544" s="4">
        <v>12</v>
      </c>
      <c r="C544" s="4" t="s">
        <v>26</v>
      </c>
      <c r="D544" s="6">
        <v>108525.935</v>
      </c>
      <c r="E544" s="6">
        <v>14487</v>
      </c>
      <c r="F544" s="6">
        <v>21175</v>
      </c>
      <c r="G544" s="6">
        <v>0</v>
      </c>
      <c r="H544" s="7">
        <v>381025</v>
      </c>
      <c r="J544" s="7">
        <v>380847</v>
      </c>
      <c r="K544" s="7">
        <v>178</v>
      </c>
      <c r="L544" s="7">
        <v>0</v>
      </c>
    </row>
    <row r="545" spans="1:12">
      <c r="A545" s="4">
        <v>2021</v>
      </c>
      <c r="B545" s="4">
        <v>12</v>
      </c>
      <c r="C545" s="4" t="s">
        <v>26</v>
      </c>
      <c r="D545" s="6">
        <v>118970</v>
      </c>
      <c r="E545" s="6">
        <v>15044</v>
      </c>
      <c r="F545" s="6">
        <v>37553</v>
      </c>
      <c r="G545" s="6">
        <v>0</v>
      </c>
      <c r="H545" s="7">
        <v>366949</v>
      </c>
      <c r="J545" s="7">
        <v>366764</v>
      </c>
      <c r="K545" s="7">
        <v>185</v>
      </c>
      <c r="L545" s="7">
        <v>0</v>
      </c>
    </row>
    <row r="546" spans="1:12">
      <c r="A546" s="4">
        <v>2020</v>
      </c>
      <c r="B546" s="4">
        <v>12</v>
      </c>
      <c r="C546" s="4" t="s">
        <v>26</v>
      </c>
      <c r="D546" s="6">
        <v>134432.18599999999</v>
      </c>
      <c r="E546" s="6">
        <v>47655</v>
      </c>
      <c r="F546" s="6">
        <v>38489</v>
      </c>
      <c r="G546" s="6">
        <v>0</v>
      </c>
      <c r="H546" s="7">
        <v>352779</v>
      </c>
      <c r="J546" s="7">
        <v>352592</v>
      </c>
      <c r="K546" s="7">
        <v>187</v>
      </c>
      <c r="L546" s="7">
        <v>0</v>
      </c>
    </row>
    <row r="547" spans="1:12">
      <c r="A547" s="4">
        <v>2019</v>
      </c>
      <c r="B547" s="4">
        <v>12</v>
      </c>
      <c r="C547" s="4" t="s">
        <v>26</v>
      </c>
      <c r="D547" s="6">
        <v>64738</v>
      </c>
      <c r="E547" s="6">
        <v>-11603</v>
      </c>
      <c r="F547" s="6">
        <v>93521</v>
      </c>
      <c r="G547" s="6">
        <v>672</v>
      </c>
      <c r="H547" s="7">
        <v>305908</v>
      </c>
      <c r="J547" s="7">
        <v>305687</v>
      </c>
      <c r="K547" s="7">
        <v>221</v>
      </c>
      <c r="L547" s="7">
        <v>0</v>
      </c>
    </row>
    <row r="548" spans="1:12">
      <c r="A548" s="4">
        <v>2018</v>
      </c>
      <c r="B548" s="4">
        <v>12</v>
      </c>
      <c r="C548" s="4" t="s">
        <v>26</v>
      </c>
      <c r="D548" s="6">
        <v>72187</v>
      </c>
      <c r="E548" s="6">
        <v>-11284</v>
      </c>
      <c r="F548" s="6">
        <v>143198</v>
      </c>
      <c r="G548" s="6">
        <v>2242</v>
      </c>
      <c r="H548" s="7">
        <v>318141</v>
      </c>
      <c r="J548" s="7">
        <v>317909</v>
      </c>
      <c r="K548" s="7">
        <v>232</v>
      </c>
      <c r="L548" s="7">
        <v>0</v>
      </c>
    </row>
    <row r="549" spans="1:12">
      <c r="A549" s="4">
        <v>2017</v>
      </c>
      <c r="B549" s="4">
        <v>12</v>
      </c>
      <c r="C549" s="4" t="s">
        <v>26</v>
      </c>
      <c r="D549" s="6">
        <v>77724</v>
      </c>
      <c r="E549" s="6">
        <v>-3243</v>
      </c>
      <c r="F549" s="6">
        <v>93619</v>
      </c>
      <c r="G549" s="6">
        <v>0</v>
      </c>
      <c r="H549" s="7">
        <v>372371</v>
      </c>
      <c r="J549" s="7">
        <v>372371</v>
      </c>
      <c r="K549" s="7">
        <v>0</v>
      </c>
      <c r="L549" s="7">
        <v>0</v>
      </c>
    </row>
    <row r="550" spans="1:12">
      <c r="A550" s="4">
        <v>2016</v>
      </c>
      <c r="B550" s="4">
        <v>12</v>
      </c>
      <c r="C550" s="4" t="s">
        <v>26</v>
      </c>
      <c r="D550" s="6">
        <v>79977</v>
      </c>
      <c r="E550" s="6">
        <v>3892</v>
      </c>
      <c r="F550" s="6">
        <v>65756</v>
      </c>
      <c r="G550" s="6">
        <v>1315</v>
      </c>
      <c r="H550" s="7">
        <v>344894</v>
      </c>
      <c r="J550" s="7">
        <v>340437</v>
      </c>
      <c r="K550" s="7">
        <v>4457</v>
      </c>
      <c r="L550" s="7">
        <v>0</v>
      </c>
    </row>
    <row r="551" spans="1:12">
      <c r="A551" s="4">
        <v>2015</v>
      </c>
      <c r="B551" s="4">
        <v>12</v>
      </c>
      <c r="C551" s="4" t="s">
        <v>26</v>
      </c>
      <c r="D551" s="6">
        <v>97728</v>
      </c>
      <c r="E551" s="6">
        <v>3731</v>
      </c>
      <c r="F551" s="6">
        <v>58278</v>
      </c>
      <c r="G551" s="6">
        <v>0</v>
      </c>
      <c r="H551" s="7">
        <v>349391</v>
      </c>
      <c r="J551" s="7">
        <v>345379</v>
      </c>
      <c r="K551" s="7">
        <v>4012</v>
      </c>
      <c r="L551" s="7">
        <v>0</v>
      </c>
    </row>
    <row r="552" spans="1:12">
      <c r="A552" s="4">
        <v>2014</v>
      </c>
      <c r="B552" s="4">
        <v>12</v>
      </c>
      <c r="C552" s="4" t="s">
        <v>26</v>
      </c>
      <c r="D552" s="6">
        <v>122406</v>
      </c>
      <c r="E552" s="6">
        <v>20082</v>
      </c>
      <c r="F552" s="6">
        <v>73020</v>
      </c>
      <c r="G552" s="6">
        <v>-1206</v>
      </c>
      <c r="H552" s="7">
        <v>358122</v>
      </c>
      <c r="J552" s="7">
        <v>352005</v>
      </c>
      <c r="K552" s="7">
        <v>6117</v>
      </c>
      <c r="L552" s="7">
        <v>0</v>
      </c>
    </row>
    <row r="553" spans="1:12">
      <c r="A553" s="4">
        <v>2013</v>
      </c>
      <c r="B553" s="4">
        <v>12</v>
      </c>
      <c r="C553" s="4" t="s">
        <v>26</v>
      </c>
      <c r="D553" s="6">
        <v>152064</v>
      </c>
      <c r="E553" s="6">
        <v>15143</v>
      </c>
      <c r="F553" s="6">
        <v>127467</v>
      </c>
      <c r="G553" s="6">
        <v>0</v>
      </c>
      <c r="H553" s="7">
        <v>356901</v>
      </c>
      <c r="J553" s="7">
        <v>344937</v>
      </c>
      <c r="K553" s="7">
        <v>7338</v>
      </c>
      <c r="L553" s="7">
        <v>0</v>
      </c>
    </row>
    <row r="554" spans="1:12">
      <c r="A554" s="4">
        <v>2012</v>
      </c>
      <c r="B554" s="4">
        <v>12</v>
      </c>
      <c r="C554" s="4" t="s">
        <v>26</v>
      </c>
      <c r="D554" s="6">
        <v>125291</v>
      </c>
      <c r="E554" s="6">
        <v>16672</v>
      </c>
      <c r="F554" s="6">
        <v>102567</v>
      </c>
      <c r="G554" s="6">
        <v>10395</v>
      </c>
      <c r="H554" s="7">
        <v>341759</v>
      </c>
      <c r="J554" s="7">
        <v>323094</v>
      </c>
      <c r="K554" s="7">
        <v>0</v>
      </c>
      <c r="L554" s="7">
        <v>0</v>
      </c>
    </row>
    <row r="555" spans="1:12">
      <c r="A555" s="4">
        <v>2011</v>
      </c>
      <c r="B555" s="4">
        <v>12</v>
      </c>
      <c r="C555" s="4" t="s">
        <v>26</v>
      </c>
      <c r="D555" s="6">
        <v>176433</v>
      </c>
      <c r="E555" s="6">
        <v>13078</v>
      </c>
      <c r="F555" s="6">
        <v>38587</v>
      </c>
      <c r="G555" s="6">
        <v>2532</v>
      </c>
      <c r="H555" s="7">
        <v>308860</v>
      </c>
      <c r="J555" s="7">
        <v>301524</v>
      </c>
      <c r="K555" s="7">
        <v>5834</v>
      </c>
      <c r="L555" s="7">
        <v>1502</v>
      </c>
    </row>
    <row r="556" spans="1:12">
      <c r="A556" s="4">
        <v>2010</v>
      </c>
      <c r="B556" s="4">
        <v>12</v>
      </c>
      <c r="C556" s="4" t="s">
        <v>26</v>
      </c>
      <c r="D556" s="6">
        <v>183498</v>
      </c>
      <c r="E556" s="6">
        <v>24521</v>
      </c>
      <c r="F556" s="6">
        <v>48411</v>
      </c>
      <c r="G556" s="6">
        <v>10</v>
      </c>
      <c r="H556" s="7">
        <v>306700</v>
      </c>
      <c r="J556" s="7">
        <v>302350</v>
      </c>
      <c r="K556" s="7">
        <v>4792</v>
      </c>
      <c r="L556" s="7">
        <v>445</v>
      </c>
    </row>
    <row r="557" spans="1:12">
      <c r="A557" s="4">
        <v>2009</v>
      </c>
      <c r="B557" s="4">
        <v>6</v>
      </c>
      <c r="C557" s="4" t="s">
        <v>26</v>
      </c>
      <c r="D557" s="6">
        <v>251172</v>
      </c>
      <c r="E557" s="6">
        <v>-9637</v>
      </c>
      <c r="F557" s="6">
        <v>65702</v>
      </c>
      <c r="G557" s="6">
        <v>-4244</v>
      </c>
      <c r="H557" s="7">
        <v>260670.3</v>
      </c>
      <c r="J557" s="7">
        <v>255191.9</v>
      </c>
      <c r="K557" s="7">
        <v>5438</v>
      </c>
      <c r="L557" s="7">
        <v>40.4</v>
      </c>
    </row>
    <row r="558" spans="1:12">
      <c r="A558" s="4">
        <v>2008</v>
      </c>
      <c r="B558" s="4">
        <v>12</v>
      </c>
      <c r="C558" s="4" t="s">
        <v>26</v>
      </c>
      <c r="D558" s="6">
        <v>189191</v>
      </c>
      <c r="E558" s="6">
        <v>65567</v>
      </c>
      <c r="F558" s="6">
        <v>53059</v>
      </c>
      <c r="G558" s="6">
        <v>9472</v>
      </c>
      <c r="H558" s="7">
        <v>282684.79999999999</v>
      </c>
      <c r="J558" s="7">
        <v>273213</v>
      </c>
      <c r="K558" s="7">
        <v>8689.5</v>
      </c>
      <c r="L558" s="7">
        <v>782.3</v>
      </c>
    </row>
    <row r="559" spans="1:12">
      <c r="A559" s="4">
        <v>2007</v>
      </c>
      <c r="B559" s="4">
        <v>12</v>
      </c>
      <c r="C559" s="4" t="s">
        <v>26</v>
      </c>
      <c r="D559" s="6">
        <v>96018</v>
      </c>
      <c r="E559" s="6">
        <v>-2641</v>
      </c>
      <c r="F559" s="6">
        <v>1095</v>
      </c>
      <c r="G559" s="6">
        <v>0</v>
      </c>
      <c r="H559" s="7">
        <v>207582</v>
      </c>
      <c r="J559" s="7">
        <v>207582</v>
      </c>
      <c r="K559" s="7">
        <v>0</v>
      </c>
      <c r="L559" s="7">
        <v>0</v>
      </c>
    </row>
    <row r="560" spans="1:12">
      <c r="A560" s="4">
        <v>2006</v>
      </c>
      <c r="B560" s="4">
        <v>12</v>
      </c>
      <c r="C560" s="4" t="s">
        <v>26</v>
      </c>
      <c r="D560" s="6">
        <v>81139</v>
      </c>
      <c r="E560" s="6">
        <v>-8553</v>
      </c>
      <c r="F560" s="6">
        <v>0</v>
      </c>
      <c r="G560" s="6">
        <v>0</v>
      </c>
      <c r="H560" s="7">
        <v>210043</v>
      </c>
      <c r="J560" s="7">
        <v>210043</v>
      </c>
      <c r="K560" s="7">
        <v>0</v>
      </c>
      <c r="L560" s="7">
        <v>0</v>
      </c>
    </row>
    <row r="561" spans="1:12">
      <c r="A561" s="4">
        <v>2005</v>
      </c>
      <c r="B561" s="4">
        <v>12</v>
      </c>
      <c r="C561" s="4" t="s">
        <v>26</v>
      </c>
      <c r="D561" s="6">
        <v>90200</v>
      </c>
      <c r="E561" s="6">
        <v>5562</v>
      </c>
      <c r="F561" s="6">
        <v>0</v>
      </c>
      <c r="G561" s="6">
        <v>0</v>
      </c>
      <c r="H561" s="7">
        <v>218596</v>
      </c>
      <c r="J561" s="7">
        <v>281596</v>
      </c>
      <c r="K561" s="7">
        <v>0</v>
      </c>
      <c r="L561" s="7">
        <v>0</v>
      </c>
    </row>
    <row r="562" spans="1:12">
      <c r="A562" s="4">
        <v>2004</v>
      </c>
      <c r="B562" s="4">
        <v>12</v>
      </c>
      <c r="C562" s="4" t="s">
        <v>26</v>
      </c>
      <c r="D562" s="6">
        <v>106016</v>
      </c>
      <c r="E562" s="6">
        <v>17119</v>
      </c>
      <c r="F562" s="6">
        <v>0</v>
      </c>
      <c r="G562" s="6">
        <v>0</v>
      </c>
    </row>
    <row r="563" spans="1:12">
      <c r="A563" s="4">
        <v>2003</v>
      </c>
      <c r="B563" s="4">
        <v>12</v>
      </c>
      <c r="C563" s="4" t="s">
        <v>26</v>
      </c>
      <c r="D563" s="6">
        <v>110370</v>
      </c>
      <c r="E563" s="6">
        <v>15631</v>
      </c>
      <c r="F563" s="6">
        <v>0</v>
      </c>
      <c r="G563" s="6">
        <v>0</v>
      </c>
    </row>
    <row r="564" spans="1:12">
      <c r="A564" s="4">
        <v>2002</v>
      </c>
      <c r="B564" s="4">
        <v>12</v>
      </c>
      <c r="C564" s="4" t="s">
        <v>26</v>
      </c>
      <c r="D564" s="6">
        <v>73820</v>
      </c>
      <c r="E564" s="6">
        <v>8996</v>
      </c>
      <c r="F564" s="6">
        <v>0</v>
      </c>
      <c r="G564" s="6">
        <v>0</v>
      </c>
    </row>
    <row r="565" spans="1:12">
      <c r="A565" s="4">
        <v>2001</v>
      </c>
      <c r="B565" s="4">
        <v>12</v>
      </c>
      <c r="C565" s="4" t="s">
        <v>26</v>
      </c>
      <c r="D565" s="6">
        <v>54367</v>
      </c>
      <c r="E565" s="6">
        <v>5818</v>
      </c>
      <c r="F565" s="6">
        <v>0</v>
      </c>
      <c r="G565" s="6">
        <v>0</v>
      </c>
    </row>
    <row r="566" spans="1:12">
      <c r="A566" s="4">
        <v>2000</v>
      </c>
      <c r="B566" s="4">
        <v>12</v>
      </c>
      <c r="C566" s="4" t="s">
        <v>26</v>
      </c>
      <c r="D566" s="6">
        <v>52135</v>
      </c>
      <c r="E566" s="6">
        <v>2655</v>
      </c>
      <c r="F566" s="6">
        <v>0</v>
      </c>
      <c r="G566" s="6">
        <v>0</v>
      </c>
    </row>
    <row r="567" spans="1:12">
      <c r="A567" s="4">
        <v>2024</v>
      </c>
      <c r="B567" s="4">
        <v>12</v>
      </c>
      <c r="C567" s="4" t="s">
        <v>27</v>
      </c>
      <c r="D567" s="6">
        <f>VLOOKUP($C567,'[1]T.II.A gr&amp;net iss nat curr '!$B$8:$P$38,5,FALSE)</f>
        <v>82975.176129183266</v>
      </c>
      <c r="E567" s="6">
        <f>VLOOKUP($C567,'[1]T.II.A gr&amp;net iss nat curr '!$B$8:$P$38,15,FALSE)</f>
        <v>40068.207660753571</v>
      </c>
      <c r="F567" s="6">
        <f>VLOOKUP($C567,'[1]T.II.B gr&amp;net iss foreign curr'!$B$8:$P$38,5,FALSE)</f>
        <v>14912.336315306718</v>
      </c>
      <c r="G567" s="6">
        <f>VLOOKUP($C567,'[1]T.II.B gr&amp;net iss foreign curr'!$B$8:$P$38,15,FALSE)</f>
        <v>7776.3233170478416</v>
      </c>
      <c r="H567" s="7">
        <f>VLOOKUP($C567,'[1]T.I.A Total debt outstanding'!C:K,5,FALSE)</f>
        <v>323176</v>
      </c>
      <c r="I567" s="7">
        <f>VLOOKUP($C567,'[1]T.I.A Total debt outstanding'!$C:$K,6,FALSE)</f>
        <v>273161</v>
      </c>
      <c r="J567" s="7">
        <f>VLOOKUP($C567,'[1]T.I.A Total debt outstanding'!$C:$K,7,FALSE)</f>
        <v>30560</v>
      </c>
      <c r="K567" s="7">
        <f>VLOOKUP($C567,'[1]T.I.A Total debt outstanding'!$C:$K,8,FALSE)</f>
        <v>17132</v>
      </c>
      <c r="L567" s="7">
        <f>VLOOKUP($C567,'[1]T.I.A Total debt outstanding'!$C:$K,9,FALSE)</f>
        <v>2323</v>
      </c>
    </row>
    <row r="568" spans="1:12">
      <c r="A568" s="4">
        <v>2023</v>
      </c>
      <c r="B568" s="4">
        <v>12</v>
      </c>
      <c r="C568" s="4" t="s">
        <v>27</v>
      </c>
      <c r="D568" s="6">
        <v>48034.510666161274</v>
      </c>
      <c r="E568" s="6">
        <v>19789.227008875689</v>
      </c>
      <c r="F568" s="6">
        <v>9868.2485497231883</v>
      </c>
      <c r="G568" s="6">
        <v>4501.1015203684801</v>
      </c>
      <c r="H568" s="7">
        <v>265705.99077736895</v>
      </c>
      <c r="I568" s="7">
        <v>224331.25066697333</v>
      </c>
      <c r="J568" s="7">
        <v>28470</v>
      </c>
      <c r="K568" s="7">
        <v>10724.413523459063</v>
      </c>
      <c r="L568" s="7">
        <v>2180.3265869365227</v>
      </c>
    </row>
    <row r="569" spans="1:12">
      <c r="A569" s="4">
        <v>2022</v>
      </c>
      <c r="B569" s="4">
        <v>12</v>
      </c>
      <c r="C569" s="4" t="s">
        <v>27</v>
      </c>
      <c r="D569" s="6">
        <v>34401.264740697639</v>
      </c>
      <c r="E569" s="6">
        <v>4168.0627812748153</v>
      </c>
      <c r="F569" s="6">
        <v>4909.5396845749456</v>
      </c>
      <c r="G569" s="6">
        <v>169.31887180096737</v>
      </c>
      <c r="H569" s="7">
        <v>221953.53243098574</v>
      </c>
      <c r="I569" s="7">
        <v>184624.68806330199</v>
      </c>
      <c r="J569" s="7">
        <v>27220</v>
      </c>
      <c r="K569" s="7">
        <v>8306.3455510778476</v>
      </c>
      <c r="L569" s="7">
        <v>1802.4988166058979</v>
      </c>
    </row>
    <row r="570" spans="1:12">
      <c r="A570" s="4">
        <v>2021</v>
      </c>
      <c r="B570" s="4">
        <v>12</v>
      </c>
      <c r="C570" s="4" t="s">
        <v>27</v>
      </c>
      <c r="D570" s="6">
        <v>33546.66269900406</v>
      </c>
      <c r="E570" s="6">
        <v>3491.9922966692138</v>
      </c>
      <c r="F570" s="6">
        <v>402.4509910813581</v>
      </c>
      <c r="G570" s="6">
        <v>-6588.0180726112576</v>
      </c>
      <c r="H570" s="7">
        <v>215183.18282683831</v>
      </c>
      <c r="I570" s="7">
        <v>178199.89135403751</v>
      </c>
      <c r="J570" s="7">
        <v>27247</v>
      </c>
      <c r="K570" s="7">
        <v>7812.1059268600238</v>
      </c>
      <c r="L570" s="7">
        <v>1924.1855459407748</v>
      </c>
    </row>
    <row r="571" spans="1:12">
      <c r="A571" s="4">
        <v>2020</v>
      </c>
      <c r="B571" s="4">
        <v>12</v>
      </c>
      <c r="C571" s="4" t="s">
        <v>27</v>
      </c>
      <c r="D571" s="6">
        <v>45078.830474999006</v>
      </c>
      <c r="E571" s="6">
        <v>20010.240092339092</v>
      </c>
      <c r="F571" s="6">
        <v>3700</v>
      </c>
      <c r="G571" s="6">
        <v>-1631.1923334076221</v>
      </c>
      <c r="H571" s="7">
        <v>237815.24687453799</v>
      </c>
      <c r="I571" s="7">
        <v>180168.31058671299</v>
      </c>
      <c r="J571" s="7">
        <v>46626.437095329602</v>
      </c>
      <c r="K571" s="7">
        <v>8608.9094377914498</v>
      </c>
      <c r="L571" s="7">
        <v>2411.5897547022601</v>
      </c>
    </row>
    <row r="572" spans="1:12">
      <c r="A572" s="4">
        <v>2019</v>
      </c>
      <c r="B572" s="4">
        <v>12</v>
      </c>
      <c r="C572" s="4" t="s">
        <v>27</v>
      </c>
      <c r="D572" s="6">
        <v>31352.319674949402</v>
      </c>
      <c r="E572" s="6">
        <v>4839.0001435479116</v>
      </c>
      <c r="F572" s="6">
        <v>2000</v>
      </c>
      <c r="G572" s="6">
        <v>-3917</v>
      </c>
      <c r="H572" s="7">
        <v>203850.4246050065</v>
      </c>
      <c r="I572" s="7">
        <v>158359.81610180115</v>
      </c>
      <c r="J572" s="7">
        <v>33497</v>
      </c>
      <c r="K572" s="7">
        <v>9426.7118494540355</v>
      </c>
      <c r="L572" s="7">
        <v>2566.8966537513211</v>
      </c>
    </row>
    <row r="573" spans="1:12">
      <c r="A573" s="4">
        <v>2018</v>
      </c>
      <c r="B573" s="4">
        <v>12</v>
      </c>
      <c r="C573" s="4" t="s">
        <v>27</v>
      </c>
      <c r="D573" s="6">
        <v>29203</v>
      </c>
      <c r="E573" s="6">
        <v>6015</v>
      </c>
      <c r="F573" s="6">
        <v>1000</v>
      </c>
      <c r="G573" s="6">
        <v>-2690</v>
      </c>
      <c r="H573" s="7">
        <v>199539.53615310232</v>
      </c>
      <c r="I573" s="7">
        <v>150439.98072703255</v>
      </c>
      <c r="J573" s="7">
        <v>33972</v>
      </c>
      <c r="K573" s="7">
        <v>11377.458123744187</v>
      </c>
      <c r="L573" s="7">
        <v>3750.0973023255815</v>
      </c>
    </row>
    <row r="574" spans="1:12">
      <c r="A574" s="4">
        <v>2017</v>
      </c>
      <c r="B574" s="4">
        <v>12</v>
      </c>
      <c r="C574" s="4" t="s">
        <v>27</v>
      </c>
      <c r="D574" s="6">
        <v>30211</v>
      </c>
      <c r="E574" s="6">
        <v>6583</v>
      </c>
      <c r="F574" s="6">
        <v>1800</v>
      </c>
      <c r="G574" s="6">
        <v>-1531</v>
      </c>
      <c r="H574" s="7">
        <v>200006.06829155819</v>
      </c>
      <c r="I574" s="7">
        <v>148913.43905544607</v>
      </c>
      <c r="J574" s="7">
        <v>35221.999999999993</v>
      </c>
      <c r="K574" s="7">
        <v>11049.693275048552</v>
      </c>
      <c r="L574" s="7">
        <v>4820.9359610635602</v>
      </c>
    </row>
    <row r="575" spans="1:12">
      <c r="A575" s="4">
        <v>2016</v>
      </c>
      <c r="B575" s="4">
        <v>12</v>
      </c>
      <c r="C575" s="4" t="s">
        <v>27</v>
      </c>
      <c r="D575" s="6">
        <v>35789</v>
      </c>
      <c r="E575" s="6">
        <v>14228</v>
      </c>
      <c r="F575" s="6">
        <v>6689</v>
      </c>
      <c r="G575" s="6">
        <v>3277</v>
      </c>
      <c r="H575" s="7">
        <v>187482.51983251327</v>
      </c>
      <c r="I575" s="7">
        <v>132896.67290665433</v>
      </c>
      <c r="J575" s="7">
        <v>35421.999999999993</v>
      </c>
      <c r="K575" s="7">
        <v>13036.695298372511</v>
      </c>
      <c r="L575" s="7">
        <v>6127.1516274864371</v>
      </c>
    </row>
    <row r="576" spans="1:12">
      <c r="A576" s="4">
        <v>2015</v>
      </c>
      <c r="B576" s="4">
        <v>12</v>
      </c>
      <c r="C576" s="4" t="s">
        <v>27</v>
      </c>
      <c r="D576" s="6">
        <v>26361</v>
      </c>
      <c r="E576" s="6">
        <v>7639</v>
      </c>
      <c r="F576" s="6">
        <v>4309</v>
      </c>
      <c r="G576" s="6">
        <v>-386</v>
      </c>
      <c r="H576" s="7">
        <v>173489</v>
      </c>
      <c r="I576" s="7">
        <v>122890</v>
      </c>
      <c r="J576" s="7">
        <v>32942</v>
      </c>
      <c r="K576" s="7">
        <v>11626</v>
      </c>
      <c r="L576" s="7">
        <v>6031</v>
      </c>
    </row>
    <row r="577" spans="1:12">
      <c r="A577" s="4">
        <v>2014</v>
      </c>
      <c r="B577" s="4">
        <v>12</v>
      </c>
      <c r="C577" s="4" t="s">
        <v>27</v>
      </c>
      <c r="D577" s="6">
        <v>27942</v>
      </c>
      <c r="E577" s="6">
        <v>11151</v>
      </c>
      <c r="F577" s="6">
        <v>4189</v>
      </c>
      <c r="G577" s="6">
        <v>686</v>
      </c>
      <c r="H577" s="7">
        <v>164292</v>
      </c>
      <c r="I577" s="7">
        <v>115393</v>
      </c>
      <c r="J577" s="7">
        <v>29922</v>
      </c>
      <c r="K577" s="7">
        <v>12283</v>
      </c>
      <c r="L577" s="7">
        <v>6694</v>
      </c>
    </row>
    <row r="578" spans="1:12">
      <c r="A578" s="4">
        <v>2013</v>
      </c>
      <c r="B578" s="4">
        <v>12</v>
      </c>
      <c r="C578" s="4" t="s">
        <v>27</v>
      </c>
      <c r="D578" s="6">
        <v>33277</v>
      </c>
      <c r="E578" s="6">
        <v>8975</v>
      </c>
      <c r="F578" s="6">
        <v>2450</v>
      </c>
      <c r="G578" s="6">
        <v>-874</v>
      </c>
      <c r="H578" s="7">
        <v>185214.08889248653</v>
      </c>
      <c r="I578" s="7">
        <v>138488.12572697728</v>
      </c>
      <c r="J578" s="7">
        <v>28952</v>
      </c>
      <c r="K578" s="7">
        <v>10276.470905671298</v>
      </c>
      <c r="L578" s="7">
        <v>7497.4922598379635</v>
      </c>
    </row>
    <row r="579" spans="1:12">
      <c r="A579" s="4">
        <v>2012</v>
      </c>
      <c r="B579" s="4">
        <v>12</v>
      </c>
      <c r="C579" s="4" t="s">
        <v>27</v>
      </c>
      <c r="D579" s="6">
        <v>33580</v>
      </c>
      <c r="E579" s="6">
        <v>4345</v>
      </c>
      <c r="F579" s="6">
        <v>9163</v>
      </c>
      <c r="G579" s="6">
        <v>5291</v>
      </c>
      <c r="H579" s="7">
        <v>179371.30932262971</v>
      </c>
      <c r="I579" s="7">
        <v>130461.00623667501</v>
      </c>
      <c r="J579" s="7">
        <v>30176.5</v>
      </c>
      <c r="K579" s="7">
        <v>10828.2124837337</v>
      </c>
      <c r="L579" s="7">
        <v>7905.5906022210302</v>
      </c>
    </row>
    <row r="580" spans="1:12">
      <c r="A580" s="4">
        <v>2011</v>
      </c>
      <c r="B580" s="4">
        <v>12</v>
      </c>
      <c r="C580" s="4" t="s">
        <v>27</v>
      </c>
      <c r="D580" s="6">
        <v>30970.799999999999</v>
      </c>
      <c r="E580" s="6">
        <v>1440.2</v>
      </c>
      <c r="F580" s="6">
        <v>5023.2</v>
      </c>
      <c r="G580" s="6">
        <v>3988.9</v>
      </c>
      <c r="H580" s="7">
        <v>160649.4209312647</v>
      </c>
      <c r="I580" s="7">
        <v>116438.42319004933</v>
      </c>
      <c r="J580" s="7">
        <v>25864</v>
      </c>
      <c r="K580" s="7">
        <v>10013.343330782467</v>
      </c>
      <c r="L580" s="7">
        <v>8333.6544104328932</v>
      </c>
    </row>
    <row r="581" spans="1:12">
      <c r="A581" s="4">
        <v>2010</v>
      </c>
      <c r="B581" s="4">
        <v>12</v>
      </c>
      <c r="C581" s="4" t="s">
        <v>27</v>
      </c>
      <c r="D581" s="6">
        <v>41401.599999999999</v>
      </c>
      <c r="E581" s="6">
        <v>11004.3</v>
      </c>
      <c r="F581" s="6">
        <v>6823.4</v>
      </c>
      <c r="G581" s="6">
        <v>4957.8</v>
      </c>
      <c r="H581" s="7">
        <v>167273.34326706565</v>
      </c>
      <c r="I581" s="7">
        <v>128016.68381353938</v>
      </c>
      <c r="J581" s="7">
        <v>25632.296647425701</v>
      </c>
      <c r="K581" s="7">
        <v>6497.9302126101556</v>
      </c>
      <c r="L581" s="7">
        <v>7126.4325934903918</v>
      </c>
    </row>
    <row r="582" spans="1:12">
      <c r="A582" s="4">
        <v>2009</v>
      </c>
      <c r="B582" s="4">
        <v>6</v>
      </c>
      <c r="C582" s="4" t="s">
        <v>27</v>
      </c>
      <c r="D582" s="6">
        <v>36878.400000000001</v>
      </c>
      <c r="E582" s="6">
        <v>9870</v>
      </c>
      <c r="F582" s="6">
        <v>5955.1</v>
      </c>
      <c r="G582" s="6">
        <v>3780.1</v>
      </c>
      <c r="H582" s="7">
        <v>128917.47626861467</v>
      </c>
      <c r="I582" s="7">
        <v>100434.8972661536</v>
      </c>
      <c r="J582" s="7">
        <v>19850</v>
      </c>
      <c r="K582" s="7">
        <v>3139.7310071147308</v>
      </c>
      <c r="L582" s="7">
        <v>5492.8479953463402</v>
      </c>
    </row>
    <row r="583" spans="1:12">
      <c r="A583" s="4">
        <v>2008</v>
      </c>
      <c r="B583" s="4">
        <v>12</v>
      </c>
      <c r="C583" s="4" t="s">
        <v>27</v>
      </c>
      <c r="D583" s="6">
        <v>38177.199999999997</v>
      </c>
      <c r="E583" s="6">
        <v>10754.1</v>
      </c>
      <c r="F583" s="6">
        <v>2504</v>
      </c>
      <c r="G583" s="6">
        <v>2361</v>
      </c>
      <c r="H583" s="7">
        <v>129560.67948077845</v>
      </c>
      <c r="I583" s="7">
        <v>100523.13522509826</v>
      </c>
      <c r="J583" s="7">
        <v>19600</v>
      </c>
      <c r="K583" s="7">
        <v>3139.2056016681054</v>
      </c>
      <c r="L583" s="7">
        <v>6298.33865401208</v>
      </c>
    </row>
    <row r="584" spans="1:12">
      <c r="A584" s="4">
        <v>2007</v>
      </c>
      <c r="B584" s="4">
        <v>12</v>
      </c>
      <c r="C584" s="4" t="s">
        <v>27</v>
      </c>
      <c r="D584" s="6">
        <v>27979.5</v>
      </c>
      <c r="E584" s="6">
        <v>7386.4</v>
      </c>
      <c r="F584" s="6">
        <v>2708</v>
      </c>
      <c r="G584" s="6">
        <v>2665</v>
      </c>
      <c r="H584" s="7">
        <v>131888.02857871578</v>
      </c>
      <c r="I584" s="7">
        <v>106133.16785146843</v>
      </c>
      <c r="J584" s="7">
        <v>17600</v>
      </c>
      <c r="K584" s="7">
        <v>3142.9956239530993</v>
      </c>
      <c r="L584" s="7">
        <v>5011.8651032942489</v>
      </c>
    </row>
    <row r="585" spans="1:12">
      <c r="A585" s="4">
        <v>2006</v>
      </c>
      <c r="B585" s="4">
        <v>12</v>
      </c>
      <c r="C585" s="4" t="s">
        <v>27</v>
      </c>
      <c r="D585" s="6">
        <v>33727.300000000003</v>
      </c>
      <c r="E585" s="6">
        <v>9585.1</v>
      </c>
      <c r="F585" s="6">
        <v>3542.7</v>
      </c>
      <c r="G585" s="6">
        <v>2596.1799999999998</v>
      </c>
      <c r="H585" s="7">
        <v>115152.6101093913</v>
      </c>
      <c r="I585" s="7">
        <v>91494.49001712256</v>
      </c>
      <c r="J585" s="7">
        <v>16100</v>
      </c>
      <c r="K585" s="7">
        <v>3560.5575009135518</v>
      </c>
      <c r="L585" s="7">
        <v>3997.5625913551894</v>
      </c>
    </row>
    <row r="586" spans="1:12">
      <c r="A586" s="4">
        <v>2005</v>
      </c>
      <c r="B586" s="4">
        <v>12</v>
      </c>
      <c r="C586" s="4" t="s">
        <v>27</v>
      </c>
      <c r="D586" s="6">
        <v>30078.7</v>
      </c>
      <c r="E586" s="6">
        <v>5859.7</v>
      </c>
      <c r="F586" s="6">
        <v>9368.7000000000007</v>
      </c>
      <c r="G586" s="6">
        <v>9368.7000000000007</v>
      </c>
      <c r="H586" s="7">
        <v>106221.24776283746</v>
      </c>
      <c r="I586" s="7">
        <v>80824.347762837468</v>
      </c>
      <c r="J586" s="7">
        <v>13600</v>
      </c>
      <c r="K586" s="7">
        <v>4457.1000000000004</v>
      </c>
      <c r="L586" s="7">
        <v>3669.9</v>
      </c>
    </row>
    <row r="587" spans="1:12">
      <c r="A587" s="4">
        <v>2004</v>
      </c>
      <c r="B587" s="4">
        <v>12</v>
      </c>
      <c r="C587" s="4" t="s">
        <v>27</v>
      </c>
      <c r="D587" s="6">
        <v>31417.14</v>
      </c>
      <c r="E587" s="6">
        <v>8820.1</v>
      </c>
      <c r="F587" s="6">
        <v>2985.4</v>
      </c>
      <c r="G587" s="6">
        <v>2765</v>
      </c>
    </row>
    <row r="588" spans="1:12">
      <c r="A588" s="4">
        <v>2003</v>
      </c>
      <c r="B588" s="4">
        <v>12</v>
      </c>
      <c r="C588" s="4" t="s">
        <v>27</v>
      </c>
      <c r="D588" s="6">
        <v>28517</v>
      </c>
      <c r="E588" s="6">
        <v>7507.8</v>
      </c>
      <c r="F588" s="6">
        <v>4095.6</v>
      </c>
      <c r="G588" s="6">
        <v>2902</v>
      </c>
    </row>
    <row r="589" spans="1:12">
      <c r="A589" s="4">
        <v>2002</v>
      </c>
      <c r="B589" s="4">
        <v>12</v>
      </c>
      <c r="C589" s="4" t="s">
        <v>27</v>
      </c>
      <c r="D589" s="6">
        <v>30005.599999999999</v>
      </c>
      <c r="E589" s="6">
        <v>9302.9</v>
      </c>
      <c r="F589" s="6">
        <v>2701.7</v>
      </c>
      <c r="G589" s="6">
        <v>1413</v>
      </c>
    </row>
    <row r="590" spans="1:12">
      <c r="A590" s="4">
        <v>2001</v>
      </c>
      <c r="B590" s="4">
        <v>12</v>
      </c>
      <c r="C590" s="4" t="s">
        <v>27</v>
      </c>
      <c r="D590" s="6">
        <v>28240.5</v>
      </c>
      <c r="E590" s="6">
        <v>11565.7</v>
      </c>
      <c r="F590" s="6">
        <v>1000</v>
      </c>
      <c r="G590" s="6">
        <v>516</v>
      </c>
    </row>
    <row r="591" spans="1:12">
      <c r="A591" s="4">
        <v>2000</v>
      </c>
      <c r="B591" s="4">
        <v>12</v>
      </c>
      <c r="C591" s="4" t="s">
        <v>27</v>
      </c>
      <c r="D591" s="6">
        <v>20747.3</v>
      </c>
      <c r="E591" s="6">
        <v>4647.6000000000004</v>
      </c>
      <c r="F591" s="6">
        <v>600</v>
      </c>
      <c r="G591" s="6">
        <v>-683</v>
      </c>
    </row>
    <row r="592" spans="1:12">
      <c r="A592" s="4">
        <v>2024</v>
      </c>
      <c r="B592" s="4">
        <v>12</v>
      </c>
      <c r="C592" s="4" t="s">
        <v>28</v>
      </c>
      <c r="D592" s="6">
        <f>VLOOKUP($C592,'[1]T.II.A gr&amp;net iss nat curr '!$B$8:$P$38,5,FALSE)</f>
        <v>32380</v>
      </c>
      <c r="E592" s="6">
        <f>VLOOKUP($C592,'[1]T.II.A gr&amp;net iss nat curr '!$B$8:$P$38,15,FALSE)</f>
        <v>14770.392973410024</v>
      </c>
      <c r="F592" s="6">
        <f>VLOOKUP($C592,'[1]T.II.B gr&amp;net iss foreign curr'!$B$8:$P$38,5,FALSE)</f>
        <v>0</v>
      </c>
      <c r="G592" s="6">
        <f>VLOOKUP($C592,'[1]T.II.B gr&amp;net iss foreign curr'!$B$8:$P$38,15,FALSE)</f>
        <v>-2428.9415757100001</v>
      </c>
      <c r="H592" s="7">
        <f>VLOOKUP($C592,'[1]T.I.A Total debt outstanding'!C:K,5,FALSE)</f>
        <v>174367</v>
      </c>
      <c r="I592" s="7">
        <f>VLOOKUP($C592,'[1]T.I.A Total debt outstanding'!$C:$K,6,FALSE)</f>
        <v>0</v>
      </c>
      <c r="J592" s="7">
        <f>VLOOKUP($C592,'[1]T.I.A Total debt outstanding'!$C:$K,7,FALSE)</f>
        <v>174367</v>
      </c>
      <c r="K592" s="7">
        <f>VLOOKUP($C592,'[1]T.I.A Total debt outstanding'!$C:$K,8,FALSE)</f>
        <v>0</v>
      </c>
      <c r="L592" s="7">
        <f>VLOOKUP($C592,'[1]T.I.A Total debt outstanding'!$C:$K,9,FALSE)</f>
        <v>0</v>
      </c>
    </row>
    <row r="593" spans="1:12">
      <c r="A593" s="4">
        <v>2023</v>
      </c>
      <c r="B593" s="4">
        <v>12</v>
      </c>
      <c r="C593" s="4" t="s">
        <v>28</v>
      </c>
      <c r="D593" s="6">
        <v>18312.015529</v>
      </c>
      <c r="E593" s="6">
        <v>-7655.3377021999913</v>
      </c>
      <c r="F593" s="6">
        <v>0</v>
      </c>
      <c r="G593" s="6">
        <v>-476.3084118099996</v>
      </c>
      <c r="H593" s="7">
        <v>161818.5412132061</v>
      </c>
      <c r="J593" s="7">
        <v>159421.91225393</v>
      </c>
      <c r="K593" s="7">
        <v>2396.6289592761</v>
      </c>
      <c r="L593" s="7">
        <v>0</v>
      </c>
    </row>
    <row r="594" spans="1:12">
      <c r="A594" s="4">
        <v>2022</v>
      </c>
      <c r="B594" s="4">
        <v>12</v>
      </c>
      <c r="C594" s="4" t="s">
        <v>28</v>
      </c>
      <c r="D594" s="6">
        <v>25625.533425999998</v>
      </c>
      <c r="E594" s="6">
        <v>-540.94208164999145</v>
      </c>
      <c r="F594" s="6">
        <v>0</v>
      </c>
      <c r="G594" s="6">
        <v>-279.38423714130005</v>
      </c>
      <c r="H594" s="7">
        <v>169884.19779262581</v>
      </c>
      <c r="J594" s="7">
        <v>167011.26042154001</v>
      </c>
      <c r="K594" s="7">
        <v>2872.9373710858004</v>
      </c>
      <c r="L594" s="7">
        <v>0</v>
      </c>
    </row>
    <row r="595" spans="1:12">
      <c r="A595" s="4">
        <v>2021</v>
      </c>
      <c r="B595" s="4">
        <v>12</v>
      </c>
      <c r="C595" s="4" t="s">
        <v>28</v>
      </c>
      <c r="D595" s="6">
        <v>31559.721488000003</v>
      </c>
      <c r="E595" s="6">
        <v>-2344.1215453500045</v>
      </c>
      <c r="F595" s="6">
        <v>0</v>
      </c>
      <c r="G595" s="6">
        <v>-1218.7829727400001</v>
      </c>
      <c r="H595" s="7">
        <v>170535.7075980567</v>
      </c>
      <c r="J595" s="7">
        <v>167552.20250319</v>
      </c>
      <c r="K595" s="7">
        <v>2705.5226911529003</v>
      </c>
      <c r="L595" s="7">
        <v>277.98240371380001</v>
      </c>
    </row>
    <row r="596" spans="1:12">
      <c r="A596" s="4">
        <v>2020</v>
      </c>
      <c r="B596" s="4">
        <v>12</v>
      </c>
      <c r="C596" s="4" t="s">
        <v>28</v>
      </c>
      <c r="D596" s="6">
        <v>42471.966294000005</v>
      </c>
      <c r="E596" s="6">
        <v>16877.157424709963</v>
      </c>
      <c r="F596" s="6">
        <v>0</v>
      </c>
      <c r="G596" s="6">
        <v>0</v>
      </c>
      <c r="H596" s="7">
        <v>173847.55654669</v>
      </c>
      <c r="J596" s="7">
        <v>169931.07491101002</v>
      </c>
      <c r="K596" s="7">
        <v>3667.1827886900001</v>
      </c>
      <c r="L596" s="7">
        <v>249.29884699000002</v>
      </c>
    </row>
    <row r="597" spans="1:12">
      <c r="A597" s="4">
        <v>2019</v>
      </c>
      <c r="B597" s="4">
        <v>12</v>
      </c>
      <c r="C597" s="4" t="s">
        <v>28</v>
      </c>
      <c r="D597" s="6">
        <v>32544.651486999999</v>
      </c>
      <c r="E597" s="6">
        <v>4115.1438451400027</v>
      </c>
      <c r="F597" s="6">
        <v>258.88962241000002</v>
      </c>
      <c r="G597" s="6">
        <v>173.22201274000003</v>
      </c>
      <c r="H597" s="7">
        <v>157313.81022279011</v>
      </c>
      <c r="J597" s="7">
        <v>153052.37510735012</v>
      </c>
      <c r="K597" s="7">
        <v>4005.69699128</v>
      </c>
      <c r="L597" s="7">
        <v>255.73812415999998</v>
      </c>
    </row>
    <row r="598" spans="1:12">
      <c r="A598" s="4">
        <v>2018</v>
      </c>
      <c r="B598" s="4">
        <v>12</v>
      </c>
      <c r="C598" s="4" t="s">
        <v>28</v>
      </c>
      <c r="D598" s="6">
        <v>34817.167747</v>
      </c>
      <c r="E598" s="6">
        <v>7360.6139568000071</v>
      </c>
      <c r="F598" s="6">
        <v>0</v>
      </c>
      <c r="G598" s="6">
        <v>0</v>
      </c>
      <c r="H598" s="7">
        <v>152991.1614075682</v>
      </c>
      <c r="J598" s="7">
        <v>148974.58347257003</v>
      </c>
      <c r="K598" s="7">
        <v>3930.1310043668</v>
      </c>
      <c r="L598" s="7">
        <v>86.446930631400008</v>
      </c>
    </row>
    <row r="599" spans="1:12">
      <c r="A599" s="4">
        <v>2017</v>
      </c>
      <c r="B599" s="4">
        <v>12</v>
      </c>
      <c r="C599" s="4" t="s">
        <v>28</v>
      </c>
      <c r="D599" s="6">
        <v>35323</v>
      </c>
      <c r="E599" s="6">
        <v>11026</v>
      </c>
      <c r="F599" s="6">
        <v>0</v>
      </c>
      <c r="G599" s="6">
        <v>0</v>
      </c>
      <c r="H599" s="7">
        <v>145512.28138999009</v>
      </c>
      <c r="J599" s="7">
        <v>141672.69690372009</v>
      </c>
      <c r="K599" s="7">
        <v>3752.1887767865001</v>
      </c>
      <c r="L599" s="7">
        <v>87.395709480400001</v>
      </c>
    </row>
    <row r="600" spans="1:12">
      <c r="A600" s="4">
        <v>2016</v>
      </c>
      <c r="B600" s="4">
        <v>12</v>
      </c>
      <c r="C600" s="4" t="s">
        <v>28</v>
      </c>
      <c r="D600" s="6">
        <v>36757.896317500003</v>
      </c>
      <c r="E600" s="6">
        <v>11429.229670110002</v>
      </c>
      <c r="F600" s="6">
        <v>0</v>
      </c>
      <c r="G600" s="6">
        <v>-150.53236108999999</v>
      </c>
      <c r="H600" s="7">
        <v>135615.8098004169</v>
      </c>
      <c r="J600" s="7">
        <v>131252.11713122</v>
      </c>
      <c r="K600" s="7">
        <v>4269.0446826676998</v>
      </c>
      <c r="L600" s="7">
        <v>94.647986529199997</v>
      </c>
    </row>
    <row r="601" spans="1:12">
      <c r="A601" s="4">
        <v>2015</v>
      </c>
      <c r="B601" s="4">
        <v>12</v>
      </c>
      <c r="C601" s="4" t="s">
        <v>28</v>
      </c>
      <c r="D601" s="6">
        <v>38377.686560559996</v>
      </c>
      <c r="E601" s="6">
        <v>0</v>
      </c>
      <c r="F601" s="6">
        <v>0</v>
      </c>
      <c r="G601" s="6">
        <v>-974.89971285000001</v>
      </c>
      <c r="H601" s="7">
        <v>124260</v>
      </c>
      <c r="J601" s="7">
        <v>119878</v>
      </c>
      <c r="K601" s="7">
        <v>4133</v>
      </c>
      <c r="L601" s="7">
        <v>248</v>
      </c>
    </row>
    <row r="602" spans="1:12">
      <c r="A602" s="4">
        <v>2014</v>
      </c>
      <c r="B602" s="4">
        <v>12</v>
      </c>
      <c r="C602" s="4" t="s">
        <v>28</v>
      </c>
      <c r="D602" s="6">
        <v>32956.807303000001</v>
      </c>
      <c r="E602" s="6">
        <v>-2588.8235584499998</v>
      </c>
      <c r="F602" s="6">
        <v>3281.2319472699996</v>
      </c>
      <c r="G602" s="6">
        <v>2813.0857357299997</v>
      </c>
      <c r="H602" s="7">
        <v>114874.90559176001</v>
      </c>
      <c r="J602" s="7">
        <v>110042.67124148001</v>
      </c>
      <c r="K602" s="7">
        <v>4554.8142657099997</v>
      </c>
      <c r="L602" s="7">
        <v>277.42008456999997</v>
      </c>
    </row>
    <row r="603" spans="1:12">
      <c r="A603" s="4">
        <v>2013</v>
      </c>
      <c r="B603" s="4">
        <v>12</v>
      </c>
      <c r="C603" s="4" t="s">
        <v>28</v>
      </c>
      <c r="D603" s="6">
        <v>32952.197689399996</v>
      </c>
      <c r="E603" s="6">
        <v>-500.8010041699963</v>
      </c>
      <c r="F603" s="6">
        <v>6.9610615600000001</v>
      </c>
      <c r="G603" s="6">
        <v>-53.612526750000001</v>
      </c>
      <c r="H603" s="7">
        <v>115236</v>
      </c>
      <c r="J603" s="7">
        <v>113770.07383748</v>
      </c>
      <c r="K603" s="7">
        <v>985.86034370000004</v>
      </c>
      <c r="L603" s="7">
        <v>480.45581734001291</v>
      </c>
    </row>
    <row r="604" spans="1:12">
      <c r="A604" s="4">
        <v>2012</v>
      </c>
      <c r="B604" s="4">
        <v>12</v>
      </c>
      <c r="C604" s="4" t="s">
        <v>28</v>
      </c>
      <c r="D604" s="6">
        <v>24147</v>
      </c>
      <c r="E604" s="6">
        <v>-6184</v>
      </c>
      <c r="F604" s="6">
        <v>61</v>
      </c>
      <c r="G604" s="6">
        <v>-368</v>
      </c>
      <c r="H604" s="7">
        <v>115878.81952499</v>
      </c>
      <c r="J604" s="7">
        <v>114240</v>
      </c>
      <c r="K604" s="7">
        <v>0</v>
      </c>
      <c r="L604" s="7">
        <v>0</v>
      </c>
    </row>
    <row r="605" spans="1:12">
      <c r="A605" s="4">
        <v>2011</v>
      </c>
      <c r="B605" s="4">
        <v>12</v>
      </c>
      <c r="C605" s="4" t="s">
        <v>28</v>
      </c>
      <c r="D605" s="6">
        <v>22199.905942999998</v>
      </c>
      <c r="E605" s="6">
        <v>-7614.9105143600027</v>
      </c>
      <c r="F605" s="6">
        <v>124.044</v>
      </c>
      <c r="G605" s="6">
        <v>-285.08608170000002</v>
      </c>
      <c r="H605" s="7">
        <v>121670</v>
      </c>
      <c r="J605" s="7">
        <v>119564</v>
      </c>
      <c r="K605" s="7">
        <v>1525.974134</v>
      </c>
      <c r="L605" s="7">
        <v>580.02586599999995</v>
      </c>
    </row>
    <row r="606" spans="1:12">
      <c r="A606" s="4">
        <v>2010</v>
      </c>
      <c r="B606" s="4">
        <v>12</v>
      </c>
      <c r="C606" s="4" t="s">
        <v>28</v>
      </c>
      <c r="D606" s="6">
        <v>42718.175647020005</v>
      </c>
      <c r="E606" s="6">
        <v>17018.042601270005</v>
      </c>
      <c r="F606" s="6">
        <v>1333.4080004467664</v>
      </c>
      <c r="G606" s="6">
        <v>88.87032347999866</v>
      </c>
      <c r="H606" s="7">
        <v>151775.342779</v>
      </c>
      <c r="J606" s="7">
        <v>149435.582223</v>
      </c>
      <c r="K606" s="7">
        <v>1649.6910929999999</v>
      </c>
      <c r="L606" s="7">
        <v>690.06946300000004</v>
      </c>
    </row>
    <row r="607" spans="1:12">
      <c r="A607" s="4">
        <v>2009</v>
      </c>
      <c r="B607" s="4">
        <v>6</v>
      </c>
      <c r="C607" s="4" t="s">
        <v>28</v>
      </c>
      <c r="D607" s="6">
        <v>33586.716760850002</v>
      </c>
      <c r="E607" s="6">
        <v>13987.730555050002</v>
      </c>
      <c r="F607" s="6">
        <v>1859.6861792445459</v>
      </c>
      <c r="G607" s="6">
        <v>1071.8609437099999</v>
      </c>
      <c r="H607" s="7">
        <v>130104.72704589997</v>
      </c>
      <c r="J607" s="7">
        <v>129707.01306132997</v>
      </c>
      <c r="K607" s="7">
        <v>0.29243200000000003</v>
      </c>
      <c r="L607" s="7">
        <v>397.42155300000002</v>
      </c>
    </row>
    <row r="608" spans="1:12">
      <c r="A608" s="4">
        <v>2008</v>
      </c>
      <c r="B608" s="4">
        <v>12</v>
      </c>
      <c r="C608" s="4" t="s">
        <v>28</v>
      </c>
      <c r="D608" s="6">
        <v>29437.302392919999</v>
      </c>
      <c r="E608" s="6">
        <v>8075.7338489299982</v>
      </c>
      <c r="F608" s="6">
        <v>3040.9546921700003</v>
      </c>
      <c r="G608" s="6">
        <v>778.68480233000037</v>
      </c>
      <c r="H608" s="7">
        <v>118462.69542481998</v>
      </c>
      <c r="J608" s="7">
        <v>117540.16746918998</v>
      </c>
      <c r="K608" s="7">
        <v>660.36039900000003</v>
      </c>
      <c r="L608" s="7">
        <v>262.16755699999999</v>
      </c>
    </row>
    <row r="609" spans="1:12">
      <c r="A609" s="4">
        <v>2007</v>
      </c>
      <c r="B609" s="4">
        <v>12</v>
      </c>
      <c r="C609" s="4" t="s">
        <v>28</v>
      </c>
      <c r="D609" s="6">
        <v>20859.234639119997</v>
      </c>
      <c r="E609" s="6">
        <v>1976.93759297</v>
      </c>
      <c r="F609" s="6">
        <v>0</v>
      </c>
      <c r="G609" s="6">
        <v>-61.440157299999996</v>
      </c>
      <c r="H609" s="7">
        <v>112804.12652896999</v>
      </c>
      <c r="J609" s="7">
        <v>112538.67316820999</v>
      </c>
      <c r="K609" s="7">
        <v>0.28077200000000002</v>
      </c>
      <c r="L609" s="7">
        <v>265.17258876</v>
      </c>
    </row>
    <row r="610" spans="1:12">
      <c r="A610" s="4">
        <v>2006</v>
      </c>
      <c r="B610" s="4">
        <v>12</v>
      </c>
      <c r="C610" s="4" t="s">
        <v>28</v>
      </c>
      <c r="D610" s="6">
        <v>25788</v>
      </c>
      <c r="E610" s="6">
        <v>4350</v>
      </c>
      <c r="F610" s="6">
        <v>0</v>
      </c>
      <c r="G610" s="6">
        <v>0</v>
      </c>
      <c r="H610" s="7">
        <v>108557.14506099999</v>
      </c>
      <c r="J610" s="7">
        <v>108202.20886699999</v>
      </c>
      <c r="K610" s="7">
        <v>4.1103449999999997</v>
      </c>
      <c r="L610" s="7">
        <v>350.82584900000001</v>
      </c>
    </row>
    <row r="611" spans="1:12">
      <c r="A611" s="4">
        <v>2005</v>
      </c>
      <c r="B611" s="4">
        <v>12</v>
      </c>
      <c r="C611" s="4" t="s">
        <v>28</v>
      </c>
      <c r="D611" s="6">
        <v>33264.565474809999</v>
      </c>
      <c r="E611" s="6">
        <v>11772.876078070007</v>
      </c>
      <c r="F611" s="6">
        <v>0</v>
      </c>
      <c r="G611" s="6">
        <v>0</v>
      </c>
      <c r="H611" s="7">
        <v>101758</v>
      </c>
      <c r="J611" s="7">
        <v>101386</v>
      </c>
      <c r="K611" s="7">
        <v>9</v>
      </c>
      <c r="L611" s="7">
        <v>363</v>
      </c>
    </row>
    <row r="612" spans="1:12">
      <c r="A612" s="4">
        <v>2004</v>
      </c>
      <c r="B612" s="4">
        <v>12</v>
      </c>
      <c r="C612" s="4" t="s">
        <v>28</v>
      </c>
      <c r="D612" s="6">
        <v>18513.330318280001</v>
      </c>
      <c r="E612" s="6">
        <v>6582.2099656200025</v>
      </c>
      <c r="F612" s="6">
        <v>0</v>
      </c>
      <c r="G612" s="6">
        <v>-815.38055443000007</v>
      </c>
    </row>
    <row r="613" spans="1:12">
      <c r="A613" s="4">
        <v>2003</v>
      </c>
      <c r="B613" s="4">
        <v>12</v>
      </c>
      <c r="C613" s="4" t="s">
        <v>28</v>
      </c>
      <c r="D613" s="6">
        <v>17668.12076233</v>
      </c>
      <c r="E613" s="6">
        <v>5299.3553787500005</v>
      </c>
      <c r="F613" s="6">
        <v>1604.1117092</v>
      </c>
      <c r="G613" s="6">
        <v>-1097.3460107999999</v>
      </c>
    </row>
    <row r="614" spans="1:12">
      <c r="A614" s="4">
        <v>2002</v>
      </c>
      <c r="B614" s="4">
        <v>12</v>
      </c>
      <c r="C614" s="4" t="s">
        <v>28</v>
      </c>
      <c r="D614" s="6">
        <v>14142.205234000001</v>
      </c>
      <c r="E614" s="6">
        <v>7375.3425433800021</v>
      </c>
      <c r="F614" s="6">
        <v>1362.1683935599999</v>
      </c>
      <c r="G614" s="6">
        <v>-1802.3280654099999</v>
      </c>
    </row>
    <row r="615" spans="1:12">
      <c r="A615" s="4">
        <v>2001</v>
      </c>
      <c r="B615" s="4">
        <v>12</v>
      </c>
      <c r="C615" s="4" t="s">
        <v>28</v>
      </c>
      <c r="D615" s="6">
        <v>9760.4142407700001</v>
      </c>
      <c r="E615" s="6">
        <v>4159.2379192400113</v>
      </c>
      <c r="F615" s="6">
        <v>2564.7603682499989</v>
      </c>
      <c r="G615" s="6">
        <v>1073.6921820500002</v>
      </c>
    </row>
    <row r="616" spans="1:12">
      <c r="A616" s="4">
        <v>2000</v>
      </c>
      <c r="B616" s="4">
        <v>12</v>
      </c>
      <c r="C616" s="4" t="s">
        <v>28</v>
      </c>
      <c r="D616" s="6">
        <v>7996.4749981000004</v>
      </c>
      <c r="E616" s="6">
        <v>2715.1527984455697</v>
      </c>
      <c r="F616" s="6">
        <v>172.41378744876755</v>
      </c>
      <c r="G616" s="6">
        <v>-839.45790887069893</v>
      </c>
    </row>
    <row r="617" spans="1:12">
      <c r="A617" s="4">
        <v>2024</v>
      </c>
      <c r="B617" s="4">
        <v>12</v>
      </c>
      <c r="C617" s="4" t="s">
        <v>29</v>
      </c>
      <c r="D617" s="6">
        <f>VLOOKUP($C617,'[1]T.II.A gr&amp;net iss nat curr '!$B$8:$P$38,5,FALSE)</f>
        <v>28863.069872155666</v>
      </c>
      <c r="E617" s="6">
        <f>VLOOKUP($C617,'[1]T.II.A gr&amp;net iss nat curr '!$B$8:$P$38,15,FALSE)</f>
        <v>16323.540644850045</v>
      </c>
      <c r="F617" s="6">
        <f>VLOOKUP($C617,'[1]T.II.B gr&amp;net iss foreign curr'!$B$8:$P$38,5,FALSE)</f>
        <v>19695.40983026757</v>
      </c>
      <c r="G617" s="6">
        <f>VLOOKUP($C617,'[1]T.II.B gr&amp;net iss foreign curr'!$B$8:$P$38,15,FALSE)</f>
        <v>14918.042848244924</v>
      </c>
      <c r="H617" s="7">
        <f>VLOOKUP($C617,'[1]T.I.A Total debt outstanding'!C:K,5,FALSE)</f>
        <v>165865</v>
      </c>
      <c r="I617" s="7">
        <f>VLOOKUP($C617,'[1]T.I.A Total debt outstanding'!$C:$K,6,FALSE)</f>
        <v>83869</v>
      </c>
      <c r="J617" s="7">
        <f>VLOOKUP($C617,'[1]T.I.A Total debt outstanding'!$C:$K,7,FALSE)</f>
        <v>62191</v>
      </c>
      <c r="K617" s="7">
        <f>VLOOKUP($C617,'[1]T.I.A Total debt outstanding'!$C:$K,8,FALSE)</f>
        <v>19805</v>
      </c>
      <c r="L617" s="7" t="str">
        <f>VLOOKUP($C617,'[1]T.I.A Total debt outstanding'!$C:$K,9,FALSE)</f>
        <v xml:space="preserve">                        -  </v>
      </c>
    </row>
    <row r="618" spans="1:12">
      <c r="A618" s="4">
        <v>2023</v>
      </c>
      <c r="B618" s="4">
        <v>12</v>
      </c>
      <c r="C618" s="4" t="s">
        <v>29</v>
      </c>
      <c r="D618" s="6">
        <v>23541.322777923782</v>
      </c>
      <c r="E618" s="6">
        <v>9290.8022078237136</v>
      </c>
      <c r="F618" s="6">
        <v>12958.717202775701</v>
      </c>
      <c r="G618" s="6">
        <v>9040.3662937946356</v>
      </c>
      <c r="H618" s="7">
        <v>133536.8722590761</v>
      </c>
      <c r="I618" s="7">
        <v>67165.782173441083</v>
      </c>
      <c r="J618" s="7">
        <v>52715.140513810155</v>
      </c>
      <c r="K618" s="7">
        <v>13655.949571824871</v>
      </c>
      <c r="L618" s="7">
        <v>0</v>
      </c>
    </row>
    <row r="619" spans="1:12">
      <c r="A619" s="4">
        <v>2022</v>
      </c>
      <c r="B619" s="4">
        <v>12</v>
      </c>
      <c r="C619" s="4" t="s">
        <v>29</v>
      </c>
      <c r="D619" s="6">
        <v>16171</v>
      </c>
      <c r="E619" s="6">
        <v>6752.5696035688943</v>
      </c>
      <c r="F619" s="6">
        <v>10022.179570110515</v>
      </c>
      <c r="G619" s="6">
        <v>6132.314529047957</v>
      </c>
      <c r="H619" s="7">
        <v>112364.5</v>
      </c>
      <c r="I619" s="7">
        <v>55505.599999999999</v>
      </c>
      <c r="J619" s="7">
        <v>45191</v>
      </c>
      <c r="K619" s="7">
        <v>11667.9</v>
      </c>
      <c r="L619" s="7">
        <v>0</v>
      </c>
    </row>
    <row r="620" spans="1:12">
      <c r="A620" s="4">
        <v>2021</v>
      </c>
      <c r="B620" s="4">
        <v>12</v>
      </c>
      <c r="C620" s="4" t="s">
        <v>29</v>
      </c>
      <c r="D620" s="6">
        <v>12382.9</v>
      </c>
      <c r="E620" s="6">
        <v>4750.6343305422315</v>
      </c>
      <c r="F620" s="6">
        <v>8952.6</v>
      </c>
      <c r="G620" s="6">
        <v>6831.7250000000004</v>
      </c>
      <c r="H620" s="7">
        <v>98867.79</v>
      </c>
      <c r="I620" s="7">
        <v>48966.49</v>
      </c>
      <c r="J620" s="7">
        <v>41051.5</v>
      </c>
      <c r="K620" s="7">
        <v>8849.7999999999993</v>
      </c>
      <c r="L620" s="7">
        <v>0</v>
      </c>
    </row>
    <row r="621" spans="1:12">
      <c r="A621" s="4">
        <v>2020</v>
      </c>
      <c r="B621" s="4">
        <v>12</v>
      </c>
      <c r="C621" s="4" t="s">
        <v>29</v>
      </c>
      <c r="D621" s="6">
        <v>16076.939664024299</v>
      </c>
      <c r="E621" s="6">
        <v>8421.0046412288975</v>
      </c>
      <c r="F621" s="6">
        <v>14444.6</v>
      </c>
      <c r="G621" s="6">
        <v>12294.67</v>
      </c>
      <c r="H621" s="7">
        <v>87340.72</v>
      </c>
      <c r="I621" s="7">
        <v>44960.800000000003</v>
      </c>
      <c r="J621" s="7">
        <v>34219.79</v>
      </c>
      <c r="K621" s="7">
        <v>8160.13</v>
      </c>
      <c r="L621" s="7">
        <v>0</v>
      </c>
    </row>
    <row r="622" spans="1:12">
      <c r="A622" s="4">
        <v>2019</v>
      </c>
      <c r="B622" s="4">
        <v>12</v>
      </c>
      <c r="C622" s="4" t="s">
        <v>29</v>
      </c>
      <c r="D622" s="6">
        <v>10688.908417550687</v>
      </c>
      <c r="E622" s="6">
        <v>3843.4498775971374</v>
      </c>
      <c r="F622" s="6">
        <v>6593.4</v>
      </c>
      <c r="G622" s="6">
        <v>4164.7</v>
      </c>
      <c r="H622" s="7">
        <v>67229.599999999991</v>
      </c>
      <c r="I622" s="7">
        <v>36419.199999999997</v>
      </c>
      <c r="J622" s="7">
        <v>24820.5</v>
      </c>
      <c r="K622" s="7">
        <v>5989.9</v>
      </c>
      <c r="L622" s="7">
        <v>0</v>
      </c>
    </row>
    <row r="623" spans="1:12">
      <c r="A623" s="4">
        <v>2018</v>
      </c>
      <c r="B623" s="4">
        <v>12</v>
      </c>
      <c r="C623" s="4" t="s">
        <v>29</v>
      </c>
      <c r="D623" s="6">
        <v>9206.2365591397847</v>
      </c>
      <c r="E623" s="6">
        <v>3769.4623655913983</v>
      </c>
      <c r="F623" s="6">
        <v>5379.0191525423725</v>
      </c>
      <c r="G623" s="6">
        <v>3879.0191525423725</v>
      </c>
      <c r="H623" s="7">
        <v>58126.500464734825</v>
      </c>
      <c r="I623" s="7">
        <v>31776.774193548386</v>
      </c>
      <c r="J623" s="7">
        <v>20655.75</v>
      </c>
      <c r="K623" s="7">
        <v>5693.9762711864405</v>
      </c>
      <c r="L623" s="7">
        <v>0</v>
      </c>
    </row>
    <row r="624" spans="1:12">
      <c r="A624" s="4">
        <v>2017</v>
      </c>
      <c r="B624" s="4">
        <v>12</v>
      </c>
      <c r="C624" s="4" t="s">
        <v>29</v>
      </c>
      <c r="D624" s="6">
        <v>8548</v>
      </c>
      <c r="E624" s="6">
        <v>2013</v>
      </c>
      <c r="F624" s="6">
        <v>3090</v>
      </c>
      <c r="G624" s="6">
        <v>3090</v>
      </c>
      <c r="H624" s="7">
        <v>50495.602640599172</v>
      </c>
      <c r="I624" s="7">
        <v>27899.950640599178</v>
      </c>
      <c r="J624" s="7">
        <v>17793.599999999999</v>
      </c>
      <c r="K624" s="7">
        <v>4802.0519999999997</v>
      </c>
      <c r="L624" s="7">
        <v>0</v>
      </c>
    </row>
    <row r="625" spans="1:12">
      <c r="A625" s="4">
        <v>2016</v>
      </c>
      <c r="B625" s="4">
        <v>12</v>
      </c>
      <c r="C625" s="4" t="s">
        <v>29</v>
      </c>
      <c r="D625" s="6">
        <v>10261.9</v>
      </c>
      <c r="E625" s="6">
        <v>3107.3999999999996</v>
      </c>
      <c r="F625" s="6">
        <v>4025</v>
      </c>
      <c r="G625" s="6">
        <v>981.5</v>
      </c>
      <c r="H625" s="7">
        <v>46714.6</v>
      </c>
      <c r="I625" s="7">
        <v>26562.1</v>
      </c>
      <c r="J625" s="7">
        <v>14703.6</v>
      </c>
      <c r="K625" s="7">
        <v>5448.9</v>
      </c>
      <c r="L625" s="7">
        <v>0</v>
      </c>
    </row>
    <row r="626" spans="1:12">
      <c r="A626" s="4">
        <v>2015</v>
      </c>
      <c r="B626" s="4">
        <v>12</v>
      </c>
      <c r="C626" s="4" t="s">
        <v>29</v>
      </c>
      <c r="D626" s="6">
        <v>8054.6</v>
      </c>
      <c r="E626" s="6">
        <v>1844.7</v>
      </c>
      <c r="F626" s="6">
        <v>2000</v>
      </c>
      <c r="G626" s="6">
        <v>116</v>
      </c>
      <c r="H626" s="7">
        <v>42595</v>
      </c>
      <c r="I626" s="7">
        <v>23575</v>
      </c>
      <c r="J626" s="7">
        <v>13749</v>
      </c>
      <c r="K626" s="7">
        <v>5271</v>
      </c>
      <c r="L626" s="7">
        <v>0</v>
      </c>
    </row>
    <row r="627" spans="1:12">
      <c r="A627" s="4">
        <v>2014</v>
      </c>
      <c r="B627" s="4">
        <v>12</v>
      </c>
      <c r="C627" s="4" t="s">
        <v>29</v>
      </c>
      <c r="D627" s="6">
        <v>9138</v>
      </c>
      <c r="E627" s="6">
        <v>1535</v>
      </c>
      <c r="F627" s="6">
        <v>5110</v>
      </c>
      <c r="G627" s="6">
        <v>3829</v>
      </c>
      <c r="H627" s="7">
        <v>40285</v>
      </c>
      <c r="I627" s="7">
        <v>21922</v>
      </c>
      <c r="J627" s="7">
        <v>13633</v>
      </c>
      <c r="K627" s="7">
        <v>4730</v>
      </c>
      <c r="L627" s="7">
        <v>0</v>
      </c>
    </row>
    <row r="628" spans="1:12">
      <c r="A628" s="4">
        <v>2013</v>
      </c>
      <c r="B628" s="4">
        <v>12</v>
      </c>
      <c r="C628" s="4" t="s">
        <v>29</v>
      </c>
      <c r="D628" s="6">
        <v>10809.7</v>
      </c>
      <c r="E628" s="6">
        <v>1976.5</v>
      </c>
      <c r="F628" s="6">
        <v>4659.1000000000004</v>
      </c>
      <c r="G628" s="6">
        <v>2892.6</v>
      </c>
      <c r="H628" s="7">
        <v>34054.600000000006</v>
      </c>
      <c r="I628" s="7">
        <v>20097.400000000001</v>
      </c>
      <c r="J628" s="7">
        <v>11235.4</v>
      </c>
      <c r="K628" s="7">
        <v>2721.8</v>
      </c>
      <c r="L628" s="7">
        <v>0</v>
      </c>
    </row>
    <row r="629" spans="1:12">
      <c r="A629" s="4">
        <v>2012</v>
      </c>
      <c r="B629" s="4">
        <v>12</v>
      </c>
      <c r="C629" s="4" t="s">
        <v>29</v>
      </c>
      <c r="D629" s="6">
        <v>13136</v>
      </c>
      <c r="E629" s="6">
        <v>3628</v>
      </c>
      <c r="F629" s="6">
        <v>4719</v>
      </c>
      <c r="G629" s="6">
        <v>3226</v>
      </c>
      <c r="H629" s="7">
        <v>25821.5</v>
      </c>
      <c r="I629" s="7">
        <v>18616.5</v>
      </c>
      <c r="J629" s="7">
        <v>5500</v>
      </c>
      <c r="K629" s="7">
        <v>1705</v>
      </c>
      <c r="L629" s="7">
        <v>0</v>
      </c>
    </row>
    <row r="630" spans="1:12">
      <c r="A630" s="4">
        <v>2011</v>
      </c>
      <c r="B630" s="4">
        <v>12</v>
      </c>
      <c r="C630" s="4" t="s">
        <v>29</v>
      </c>
      <c r="D630" s="6">
        <v>11903.7</v>
      </c>
      <c r="E630" s="6">
        <v>5112.7</v>
      </c>
      <c r="F630" s="6">
        <v>2901.8</v>
      </c>
      <c r="G630" s="6">
        <v>1688.8</v>
      </c>
      <c r="H630" s="7">
        <v>23361.9</v>
      </c>
      <c r="I630" s="7">
        <v>15449.8</v>
      </c>
      <c r="J630" s="7">
        <v>7912.2</v>
      </c>
      <c r="K630" s="7">
        <v>0</v>
      </c>
    </row>
    <row r="631" spans="1:12">
      <c r="A631" s="4">
        <v>2010</v>
      </c>
      <c r="B631" s="4">
        <v>12</v>
      </c>
      <c r="C631" s="4" t="s">
        <v>29</v>
      </c>
      <c r="D631" s="6">
        <v>9582.5</v>
      </c>
      <c r="E631" s="6">
        <v>3558.8</v>
      </c>
      <c r="F631" s="6">
        <v>3533</v>
      </c>
      <c r="G631" s="6">
        <v>1409.3</v>
      </c>
      <c r="H631" s="7">
        <v>18012.056572068708</v>
      </c>
      <c r="I631" s="7">
        <v>10523.662572068708</v>
      </c>
      <c r="J631" s="7">
        <v>7488.3940000000002</v>
      </c>
      <c r="K631" s="7">
        <v>0</v>
      </c>
      <c r="L631" s="7">
        <v>0</v>
      </c>
    </row>
    <row r="632" spans="1:12">
      <c r="A632" s="4">
        <v>2009</v>
      </c>
      <c r="B632" s="4">
        <v>6</v>
      </c>
      <c r="C632" s="4" t="s">
        <v>29</v>
      </c>
      <c r="D632" s="6">
        <v>15303</v>
      </c>
      <c r="E632" s="6">
        <v>4233</v>
      </c>
      <c r="F632" s="6">
        <v>3929</v>
      </c>
      <c r="G632" s="6">
        <v>3929</v>
      </c>
      <c r="H632" s="7">
        <v>11261.6</v>
      </c>
      <c r="I632" s="7">
        <v>9111.6</v>
      </c>
      <c r="J632" s="7">
        <v>2150</v>
      </c>
      <c r="K632" s="7">
        <v>0</v>
      </c>
      <c r="L632" s="7">
        <v>0</v>
      </c>
    </row>
    <row r="633" spans="1:12">
      <c r="A633" s="4">
        <v>2008</v>
      </c>
      <c r="B633" s="4">
        <v>12</v>
      </c>
      <c r="C633" s="4" t="s">
        <v>29</v>
      </c>
      <c r="D633" s="6">
        <v>3296</v>
      </c>
      <c r="E633" s="6">
        <v>3127</v>
      </c>
      <c r="F633" s="6">
        <v>750</v>
      </c>
      <c r="G633" s="6">
        <v>739</v>
      </c>
      <c r="H633" s="7">
        <v>6558.9</v>
      </c>
      <c r="I633" s="7">
        <v>4408.8999999999996</v>
      </c>
      <c r="J633" s="7">
        <v>2150</v>
      </c>
      <c r="K633" s="7">
        <v>0</v>
      </c>
      <c r="L633" s="7">
        <v>0</v>
      </c>
    </row>
    <row r="634" spans="1:12">
      <c r="A634" s="4">
        <v>2007</v>
      </c>
      <c r="B634" s="4">
        <v>12</v>
      </c>
      <c r="C634" s="4" t="s">
        <v>29</v>
      </c>
      <c r="D634" s="6">
        <v>2681</v>
      </c>
      <c r="E634" s="6">
        <v>2636</v>
      </c>
      <c r="F634" s="6">
        <v>0</v>
      </c>
      <c r="G634" s="6">
        <v>0</v>
      </c>
      <c r="H634" s="7">
        <v>4815</v>
      </c>
      <c r="I634" s="7">
        <v>2815</v>
      </c>
      <c r="J634" s="7">
        <v>2000</v>
      </c>
      <c r="K634" s="7">
        <v>0</v>
      </c>
      <c r="L634" s="7">
        <v>0</v>
      </c>
    </row>
    <row r="635" spans="1:12">
      <c r="A635" s="4">
        <v>2006</v>
      </c>
      <c r="B635" s="4">
        <v>12</v>
      </c>
      <c r="C635" s="4" t="s">
        <v>29</v>
      </c>
      <c r="D635" s="6">
        <v>0</v>
      </c>
      <c r="E635" s="6">
        <v>0</v>
      </c>
      <c r="F635" s="6">
        <v>1</v>
      </c>
      <c r="G635" s="6">
        <v>1</v>
      </c>
      <c r="H635" s="7">
        <v>3571</v>
      </c>
      <c r="I635" s="7">
        <v>951</v>
      </c>
      <c r="J635" s="7">
        <v>2620</v>
      </c>
      <c r="K635" s="7">
        <v>0</v>
      </c>
      <c r="L635" s="7">
        <v>0</v>
      </c>
    </row>
    <row r="636" spans="1:12">
      <c r="A636" s="4">
        <v>2005</v>
      </c>
      <c r="B636" s="4">
        <v>12</v>
      </c>
      <c r="C636" s="4" t="s">
        <v>29</v>
      </c>
      <c r="D636" s="6">
        <v>920</v>
      </c>
      <c r="E636" s="6">
        <v>919</v>
      </c>
      <c r="F636" s="6">
        <v>4</v>
      </c>
      <c r="G636" s="6">
        <v>4</v>
      </c>
    </row>
    <row r="637" spans="1:12">
      <c r="A637" s="4">
        <v>2004</v>
      </c>
      <c r="B637" s="4">
        <v>12</v>
      </c>
      <c r="C637" s="4" t="s">
        <v>29</v>
      </c>
      <c r="D637" s="6">
        <v>1621</v>
      </c>
      <c r="E637" s="6">
        <v>1445</v>
      </c>
      <c r="F637" s="6">
        <v>52</v>
      </c>
      <c r="G637" s="6">
        <v>52</v>
      </c>
    </row>
    <row r="638" spans="1:12">
      <c r="A638" s="4">
        <v>2003</v>
      </c>
      <c r="B638" s="4">
        <v>12</v>
      </c>
      <c r="C638" s="4" t="s">
        <v>29</v>
      </c>
      <c r="D638" s="6">
        <v>1330</v>
      </c>
      <c r="E638" s="6">
        <v>1236</v>
      </c>
      <c r="F638" s="6">
        <v>1047</v>
      </c>
      <c r="G638" s="6">
        <v>1047</v>
      </c>
    </row>
    <row r="639" spans="1:12">
      <c r="A639" s="4">
        <v>2002</v>
      </c>
      <c r="B639" s="4">
        <v>12</v>
      </c>
      <c r="C639" s="4" t="s">
        <v>29</v>
      </c>
      <c r="D639" s="6">
        <v>2022</v>
      </c>
      <c r="E639" s="6">
        <v>1698</v>
      </c>
      <c r="F639" s="6">
        <v>1009</v>
      </c>
      <c r="G639" s="6">
        <v>1009</v>
      </c>
    </row>
    <row r="640" spans="1:12">
      <c r="A640" s="4">
        <v>2001</v>
      </c>
      <c r="B640" s="4">
        <v>12</v>
      </c>
      <c r="C640" s="4" t="s">
        <v>29</v>
      </c>
      <c r="D640" s="6">
        <v>3238</v>
      </c>
      <c r="E640" s="6">
        <v>2658</v>
      </c>
      <c r="F640" s="6">
        <v>1250</v>
      </c>
      <c r="G640" s="6">
        <v>1250</v>
      </c>
    </row>
    <row r="641" spans="1:12">
      <c r="A641" s="4">
        <v>2000</v>
      </c>
      <c r="B641" s="4">
        <v>12</v>
      </c>
      <c r="C641" s="4" t="s">
        <v>29</v>
      </c>
      <c r="D641" s="6">
        <v>4277</v>
      </c>
      <c r="E641" s="6">
        <v>3790</v>
      </c>
      <c r="F641" s="6">
        <v>491</v>
      </c>
      <c r="G641" s="6">
        <v>491</v>
      </c>
    </row>
    <row r="642" spans="1:12">
      <c r="A642" s="4">
        <v>2024</v>
      </c>
      <c r="B642" s="4">
        <v>12</v>
      </c>
      <c r="C642" s="4" t="s">
        <v>30</v>
      </c>
      <c r="D642" s="6">
        <f>VLOOKUP($C642,'[1]T.II.A gr&amp;net iss nat curr '!$B$8:$P$38,5,FALSE)</f>
        <v>16900.638451166353</v>
      </c>
      <c r="E642" s="6">
        <f>VLOOKUP($C642,'[1]T.II.A gr&amp;net iss nat curr '!$B$8:$P$38,15,FALSE)</f>
        <v>6053.0018240172149</v>
      </c>
      <c r="F642" s="6">
        <f>VLOOKUP($C642,'[1]T.II.B gr&amp;net iss foreign curr'!$B$8:$P$38,5,FALSE)</f>
        <v>9159.6809370554838</v>
      </c>
      <c r="G642" s="6">
        <f>VLOOKUP($C642,'[1]T.II.B gr&amp;net iss foreign curr'!$B$8:$P$38,15,FALSE)</f>
        <v>4502.8248578114408</v>
      </c>
      <c r="H642" s="7">
        <f>VLOOKUP($C642,'[1]T.I.A Total debt outstanding'!C:K,5,FALSE)</f>
        <v>100428.46777577867</v>
      </c>
      <c r="I642" s="7">
        <f>VLOOKUP($C642,'[1]T.I.A Total debt outstanding'!$C:$K,6,FALSE)</f>
        <v>94316.843083291853</v>
      </c>
      <c r="J642" s="7">
        <f>VLOOKUP($C642,'[1]T.I.A Total debt outstanding'!$C:$K,7,FALSE)</f>
        <v>4384.7994130299994</v>
      </c>
      <c r="K642" s="7">
        <f>VLOOKUP($C642,'[1]T.I.A Total debt outstanding'!$C:$K,8,FALSE)</f>
        <v>39.424075409362302</v>
      </c>
      <c r="L642" s="7">
        <f>VLOOKUP($C642,'[1]T.I.A Total debt outstanding'!$C:$K,9,FALSE)</f>
        <v>1687.4012040474556</v>
      </c>
    </row>
    <row r="643" spans="1:12">
      <c r="A643" s="4">
        <v>2023</v>
      </c>
      <c r="B643" s="4">
        <v>12</v>
      </c>
      <c r="C643" s="4" t="s">
        <v>30</v>
      </c>
      <c r="D643" s="6">
        <v>15806.813994661681</v>
      </c>
      <c r="E643" s="6">
        <v>696.40786907639904</v>
      </c>
      <c r="F643" s="6">
        <v>4797.8804808979876</v>
      </c>
      <c r="G643" s="6">
        <v>-926.84669509575724</v>
      </c>
      <c r="H643" s="7">
        <v>92347.484117694636</v>
      </c>
      <c r="I643" s="7">
        <v>85246.431131831298</v>
      </c>
      <c r="J643" s="7">
        <v>4576.8306892182154</v>
      </c>
      <c r="K643" s="7">
        <v>23.371166611246402</v>
      </c>
      <c r="L643" s="7">
        <v>2547.593463256369</v>
      </c>
    </row>
    <row r="644" spans="1:12">
      <c r="A644" s="4">
        <v>2022</v>
      </c>
      <c r="B644" s="4">
        <v>12</v>
      </c>
      <c r="C644" s="4" t="s">
        <v>30</v>
      </c>
      <c r="D644" s="6">
        <v>10749.621878723752</v>
      </c>
      <c r="E644" s="6">
        <v>-10624.916914305972</v>
      </c>
      <c r="F644" s="6">
        <v>0</v>
      </c>
      <c r="G644" s="6">
        <v>-5527.4239217719269</v>
      </c>
      <c r="H644" s="7">
        <v>98241.31626396472</v>
      </c>
      <c r="I644" s="7">
        <v>80314.113216918864</v>
      </c>
      <c r="J644" s="7">
        <v>11639.040594889999</v>
      </c>
      <c r="K644" s="7">
        <v>3063.3822493628177</v>
      </c>
      <c r="L644" s="7">
        <v>3224.7802027930393</v>
      </c>
    </row>
    <row r="645" spans="1:12">
      <c r="A645" s="4">
        <v>2021</v>
      </c>
      <c r="B645" s="4">
        <v>12</v>
      </c>
      <c r="C645" s="4" t="s">
        <v>30</v>
      </c>
      <c r="D645" s="6">
        <v>20559.733153875415</v>
      </c>
      <c r="E645" s="6">
        <v>3520.4474744223699</v>
      </c>
      <c r="F645" s="6">
        <v>0</v>
      </c>
      <c r="G645" s="6">
        <v>-7077.2782090291703</v>
      </c>
      <c r="H645" s="7">
        <v>117453.70905472491</v>
      </c>
      <c r="I645" s="7">
        <v>95208.186152480717</v>
      </c>
      <c r="J645" s="7">
        <v>11114.312465693301</v>
      </c>
      <c r="K645" s="7">
        <v>8035.9960363207229</v>
      </c>
      <c r="L645" s="7">
        <v>3095.2144002301684</v>
      </c>
    </row>
    <row r="646" spans="1:12">
      <c r="A646" s="4">
        <v>2020</v>
      </c>
      <c r="B646" s="4">
        <v>12</v>
      </c>
      <c r="C646" s="4" t="s">
        <v>30</v>
      </c>
      <c r="D646" s="6">
        <v>30371.801996861082</v>
      </c>
      <c r="E646" s="6">
        <v>16944.708803623715</v>
      </c>
      <c r="F646" s="6">
        <v>7369.1680670554242</v>
      </c>
      <c r="G646" s="6">
        <v>443.72131297976347</v>
      </c>
      <c r="H646" s="7">
        <v>127204.4685887917</v>
      </c>
      <c r="I646" s="7">
        <v>100006.68599739867</v>
      </c>
      <c r="J646" s="7">
        <v>13158.064747059996</v>
      </c>
      <c r="K646" s="7">
        <v>11034.315128832697</v>
      </c>
      <c r="L646" s="7">
        <v>3005.402715500335</v>
      </c>
    </row>
    <row r="647" spans="1:12">
      <c r="A647" s="4">
        <v>2019</v>
      </c>
      <c r="B647" s="4">
        <v>12</v>
      </c>
      <c r="C647" s="4" t="s">
        <v>30</v>
      </c>
      <c r="D647" s="6">
        <v>5542.3812937209514</v>
      </c>
      <c r="E647" s="6">
        <v>-8429.471505436677</v>
      </c>
      <c r="F647" s="6">
        <v>1791.1681267073636</v>
      </c>
      <c r="G647" s="6">
        <v>-6505.2953197812258</v>
      </c>
      <c r="H647" s="7">
        <v>106594.14825457262</v>
      </c>
      <c r="I647" s="7">
        <v>79677.417626173774</v>
      </c>
      <c r="J647" s="7">
        <v>12007.116914059998</v>
      </c>
      <c r="K647" s="7">
        <v>11863.61993345237</v>
      </c>
      <c r="L647" s="7">
        <v>3045.9937808864761</v>
      </c>
    </row>
    <row r="648" spans="1:12">
      <c r="A648" s="4">
        <v>2018</v>
      </c>
      <c r="B648" s="4">
        <v>12</v>
      </c>
      <c r="C648" s="4" t="s">
        <v>30</v>
      </c>
      <c r="D648" s="6">
        <v>5842.6022412083885</v>
      </c>
      <c r="E648" s="6">
        <v>-3814.1481197648563</v>
      </c>
      <c r="F648" s="6">
        <v>8548.3124842620327</v>
      </c>
      <c r="G648" s="6">
        <v>-1675.5047830867352</v>
      </c>
      <c r="H648" s="7">
        <v>122898.26</v>
      </c>
      <c r="I648" s="7">
        <v>86812.283190000002</v>
      </c>
      <c r="J648" s="7">
        <v>13335.24187</v>
      </c>
      <c r="K648" s="7">
        <v>19026.505639739436</v>
      </c>
      <c r="L648" s="7">
        <v>3724.23</v>
      </c>
    </row>
    <row r="649" spans="1:12">
      <c r="A649" s="4">
        <v>2017</v>
      </c>
      <c r="B649" s="4">
        <v>12</v>
      </c>
      <c r="C649" s="4" t="s">
        <v>30</v>
      </c>
      <c r="D649" s="6">
        <v>14782</v>
      </c>
      <c r="E649" s="6">
        <v>-1830</v>
      </c>
      <c r="F649" s="6">
        <v>6642</v>
      </c>
      <c r="G649" s="6">
        <v>-819</v>
      </c>
      <c r="H649" s="7">
        <v>135141.11762336892</v>
      </c>
      <c r="I649" s="7">
        <v>97515.127327322582</v>
      </c>
      <c r="J649" s="7">
        <v>13308.576457419031</v>
      </c>
      <c r="K649" s="7">
        <v>19177.834579083432</v>
      </c>
      <c r="L649" s="7">
        <v>5139.5792595438616</v>
      </c>
    </row>
    <row r="650" spans="1:12">
      <c r="A650" s="4">
        <v>2016</v>
      </c>
      <c r="B650" s="4">
        <v>12</v>
      </c>
      <c r="C650" s="4" t="s">
        <v>30</v>
      </c>
      <c r="D650" s="6">
        <v>19060.081270834049</v>
      </c>
      <c r="E650" s="6">
        <v>-1851.5224260786829</v>
      </c>
      <c r="F650" s="6">
        <v>7518.6588740739116</v>
      </c>
      <c r="G650" s="6">
        <v>-6667.734187547243</v>
      </c>
      <c r="H650" s="7">
        <v>140597.58181929143</v>
      </c>
      <c r="I650" s="7">
        <v>97477.674295541423</v>
      </c>
      <c r="J650" s="7">
        <v>13827.04074027669</v>
      </c>
      <c r="K650" s="7">
        <v>22696.332239152754</v>
      </c>
      <c r="L650" s="7">
        <v>6596.5345443205642</v>
      </c>
    </row>
    <row r="651" spans="1:12">
      <c r="A651" s="4">
        <v>2015</v>
      </c>
      <c r="B651" s="4">
        <v>12</v>
      </c>
      <c r="C651" s="4" t="s">
        <v>30</v>
      </c>
      <c r="D651" s="6">
        <v>26893.064999999999</v>
      </c>
      <c r="E651" s="6">
        <v>4773.17</v>
      </c>
      <c r="F651" s="6">
        <v>19345</v>
      </c>
      <c r="G651" s="6">
        <v>30</v>
      </c>
      <c r="H651" s="7">
        <v>152574</v>
      </c>
      <c r="I651" s="7">
        <v>107914</v>
      </c>
      <c r="J651" s="7">
        <v>14167</v>
      </c>
      <c r="K651" s="7">
        <v>23116</v>
      </c>
      <c r="L651" s="7">
        <v>7377</v>
      </c>
    </row>
    <row r="652" spans="1:12">
      <c r="A652" s="4">
        <v>2014</v>
      </c>
      <c r="B652" s="4">
        <v>12</v>
      </c>
      <c r="C652" s="4" t="s">
        <v>30</v>
      </c>
      <c r="D652" s="6">
        <v>19804.757884808881</v>
      </c>
      <c r="E652" s="6">
        <v>-1351.7084035913335</v>
      </c>
      <c r="F652" s="6">
        <v>22016.799431752057</v>
      </c>
      <c r="G652" s="6">
        <v>8786.9614154315095</v>
      </c>
      <c r="H652" s="7">
        <v>147898.04696095828</v>
      </c>
      <c r="I652" s="7">
        <v>103108.15883351318</v>
      </c>
      <c r="J652" s="7">
        <v>15057.767635110002</v>
      </c>
      <c r="K652" s="7">
        <v>20690.508866746128</v>
      </c>
      <c r="L652" s="7">
        <v>9041.611625588961</v>
      </c>
    </row>
    <row r="653" spans="1:12">
      <c r="A653" s="4">
        <v>2013</v>
      </c>
      <c r="B653" s="4">
        <v>12</v>
      </c>
      <c r="C653" s="4" t="s">
        <v>30</v>
      </c>
      <c r="D653" s="6">
        <v>20619.598249325347</v>
      </c>
      <c r="E653" s="6">
        <v>6696.6164610412879</v>
      </c>
      <c r="F653" s="6">
        <v>19852.193732453703</v>
      </c>
      <c r="G653" s="6">
        <v>7723.4435273201416</v>
      </c>
      <c r="H653" s="7">
        <v>144384.13481390083</v>
      </c>
      <c r="I653" s="7">
        <v>100996.43609870164</v>
      </c>
      <c r="J653" s="7">
        <v>15946.102316638193</v>
      </c>
      <c r="K653" s="7">
        <v>17655.742187405333</v>
      </c>
      <c r="L653" s="7">
        <v>9785.8542111556744</v>
      </c>
    </row>
    <row r="654" spans="1:12">
      <c r="A654" s="4">
        <v>2012</v>
      </c>
      <c r="B654" s="4">
        <v>12</v>
      </c>
      <c r="C654" s="4" t="s">
        <v>30</v>
      </c>
      <c r="D654" s="6">
        <v>20071.62905316726</v>
      </c>
      <c r="E654" s="6">
        <v>308.73274449412543</v>
      </c>
      <c r="F654" s="6">
        <v>13011.525445505031</v>
      </c>
      <c r="G654" s="6">
        <v>3553.2359622868858</v>
      </c>
      <c r="H654" s="7">
        <v>133852.98908075344</v>
      </c>
      <c r="I654" s="7">
        <v>102623.14774531436</v>
      </c>
      <c r="J654" s="7">
        <v>12914.949561627611</v>
      </c>
      <c r="K654" s="7">
        <v>8632.0518531249272</v>
      </c>
      <c r="L654" s="7">
        <v>9682.8399206865324</v>
      </c>
    </row>
    <row r="655" spans="1:12">
      <c r="A655" s="4">
        <v>2011</v>
      </c>
      <c r="B655" s="4">
        <v>12</v>
      </c>
      <c r="C655" s="4" t="s">
        <v>30</v>
      </c>
      <c r="D655" s="6">
        <v>14200.105945101132</v>
      </c>
      <c r="E655" s="6">
        <v>-2507.7760670703447</v>
      </c>
      <c r="F655" s="6">
        <v>8324.3280349514171</v>
      </c>
      <c r="G655" s="6">
        <v>-5404.6378914560701</v>
      </c>
      <c r="H655" s="7">
        <v>129863.07766848037</v>
      </c>
      <c r="I655" s="7">
        <v>99714.902933583173</v>
      </c>
      <c r="J655" s="7">
        <v>12922.397649925497</v>
      </c>
      <c r="K655" s="7">
        <v>8547.337260512084</v>
      </c>
      <c r="L655" s="7">
        <v>8678.4398244596177</v>
      </c>
    </row>
    <row r="656" spans="1:12">
      <c r="A656" s="4">
        <v>2010</v>
      </c>
      <c r="B656" s="4">
        <v>12</v>
      </c>
      <c r="C656" s="4" t="s">
        <v>30</v>
      </c>
      <c r="D656" s="6">
        <v>17976.25847786574</v>
      </c>
      <c r="E656" s="6">
        <v>3431.3330137086377</v>
      </c>
      <c r="F656" s="6">
        <v>9287.3167587941552</v>
      </c>
      <c r="G656" s="6">
        <v>2441.6922151578015</v>
      </c>
      <c r="H656" s="7">
        <v>128000</v>
      </c>
      <c r="I656" s="7">
        <v>106100</v>
      </c>
      <c r="J656" s="7">
        <v>7800</v>
      </c>
      <c r="K656" s="7">
        <v>13400</v>
      </c>
      <c r="L656" s="7">
        <v>600</v>
      </c>
    </row>
    <row r="657" spans="1:12">
      <c r="A657" s="4">
        <v>2009</v>
      </c>
      <c r="B657" s="4">
        <v>6</v>
      </c>
      <c r="C657" s="4" t="s">
        <v>30</v>
      </c>
      <c r="D657" s="6">
        <v>23053.135808104089</v>
      </c>
      <c r="E657" s="6">
        <v>-3231.8099754025538</v>
      </c>
      <c r="F657" s="6">
        <v>15117.412235842396</v>
      </c>
      <c r="G657" s="6">
        <v>8734.3601451544528</v>
      </c>
      <c r="H657" s="7">
        <v>106285.71428571428</v>
      </c>
      <c r="I657" s="7">
        <v>75783.251231527087</v>
      </c>
      <c r="J657" s="7">
        <v>4271.4530049261084</v>
      </c>
      <c r="K657" s="7">
        <v>8334.2937575369451</v>
      </c>
      <c r="L657" s="7">
        <v>17896.716291724137</v>
      </c>
    </row>
    <row r="658" spans="1:12">
      <c r="A658" s="4">
        <v>2008</v>
      </c>
      <c r="B658" s="4">
        <v>12</v>
      </c>
      <c r="C658" s="4" t="s">
        <v>30</v>
      </c>
      <c r="D658" s="6">
        <v>17922.226390909927</v>
      </c>
      <c r="E658" s="6">
        <v>-4462.5184004165312</v>
      </c>
      <c r="F658" s="6">
        <v>503.39557158891989</v>
      </c>
      <c r="G658" s="6">
        <v>-3212.2491189432226</v>
      </c>
      <c r="H658" s="7">
        <v>110236.45320197043</v>
      </c>
      <c r="I658" s="7">
        <v>88128.078817733985</v>
      </c>
      <c r="J658" s="7">
        <v>2620.9950738916255</v>
      </c>
      <c r="K658" s="7">
        <v>5343.740332512315</v>
      </c>
      <c r="L658" s="7">
        <v>14143.63897783251</v>
      </c>
    </row>
    <row r="659" spans="1:12">
      <c r="A659" s="4">
        <v>2007</v>
      </c>
      <c r="B659" s="4">
        <v>12</v>
      </c>
      <c r="C659" s="4" t="s">
        <v>30</v>
      </c>
      <c r="D659" s="6">
        <v>23910.772300753742</v>
      </c>
      <c r="E659" s="6">
        <v>-13746.754052369033</v>
      </c>
      <c r="F659" s="6">
        <v>2257.2143696636995</v>
      </c>
      <c r="G659" s="6">
        <v>162.63942515543243</v>
      </c>
      <c r="H659" s="7">
        <v>123854.54304780283</v>
      </c>
      <c r="I659" s="7">
        <v>99163.884451985054</v>
      </c>
      <c r="J659" s="7">
        <v>3882.5578396462506</v>
      </c>
      <c r="K659" s="7">
        <v>7679.5392432982699</v>
      </c>
      <c r="L659" s="7">
        <v>13128.561512873257</v>
      </c>
    </row>
    <row r="660" spans="1:12">
      <c r="A660" s="4">
        <v>2006</v>
      </c>
      <c r="B660" s="4">
        <v>12</v>
      </c>
      <c r="C660" s="4" t="s">
        <v>30</v>
      </c>
      <c r="D660" s="6">
        <v>37264.92791431622</v>
      </c>
      <c r="E660" s="6">
        <v>-4529.5780546087126</v>
      </c>
      <c r="F660" s="6">
        <v>2264.0414365036263</v>
      </c>
      <c r="G660" s="6">
        <v>-1382.7043965901621</v>
      </c>
      <c r="H660" s="7">
        <v>139498.86323631869</v>
      </c>
      <c r="I660" s="7">
        <v>123082.36790772245</v>
      </c>
      <c r="J660" s="7">
        <v>6729.6484014957014</v>
      </c>
      <c r="K660" s="7">
        <v>6234.1296785946361</v>
      </c>
      <c r="L660" s="7">
        <v>3452.7172485058964</v>
      </c>
    </row>
    <row r="661" spans="1:12">
      <c r="A661" s="4">
        <v>2005</v>
      </c>
      <c r="B661" s="4">
        <v>12</v>
      </c>
      <c r="C661" s="4" t="s">
        <v>30</v>
      </c>
      <c r="D661" s="6">
        <v>38901.277302831491</v>
      </c>
      <c r="E661" s="6">
        <v>3061.425100278776</v>
      </c>
      <c r="F661" s="6">
        <v>3115.8756523440793</v>
      </c>
      <c r="G661" s="6">
        <v>-850.72840221082618</v>
      </c>
      <c r="H661" s="7">
        <v>139498.86323631869</v>
      </c>
      <c r="I661" s="7">
        <v>123082.36790772245</v>
      </c>
      <c r="J661" s="7">
        <v>6729.6484014957014</v>
      </c>
      <c r="K661" s="7">
        <v>6234.1296785946361</v>
      </c>
      <c r="L661" s="7">
        <v>3452.7172485058964</v>
      </c>
    </row>
    <row r="662" spans="1:12">
      <c r="A662" s="4">
        <v>2004</v>
      </c>
      <c r="B662" s="4">
        <v>12</v>
      </c>
      <c r="C662" s="4" t="s">
        <v>30</v>
      </c>
      <c r="D662" s="6">
        <v>41860.191442508833</v>
      </c>
      <c r="E662" s="6">
        <v>5668.5529346304766</v>
      </c>
      <c r="F662" s="6">
        <v>1149.0037906175212</v>
      </c>
      <c r="G662" s="6">
        <v>-877.81211839737091</v>
      </c>
    </row>
    <row r="663" spans="1:12">
      <c r="A663" s="4">
        <v>2003</v>
      </c>
      <c r="B663" s="4">
        <v>12</v>
      </c>
      <c r="C663" s="4" t="s">
        <v>30</v>
      </c>
      <c r="D663" s="6">
        <v>41624.379563912917</v>
      </c>
      <c r="E663" s="6">
        <v>8652.6015243086076</v>
      </c>
      <c r="F663" s="6">
        <v>1204.5421157112496</v>
      </c>
      <c r="G663" s="6">
        <v>-1033.6543818064513</v>
      </c>
    </row>
    <row r="664" spans="1:12">
      <c r="A664" s="4">
        <v>2002</v>
      </c>
      <c r="B664" s="4">
        <v>12</v>
      </c>
      <c r="C664" s="4" t="s">
        <v>30</v>
      </c>
      <c r="D664" s="6">
        <v>31245.588201202721</v>
      </c>
      <c r="E664" s="6">
        <v>2743.104492011465</v>
      </c>
      <c r="F664" s="6">
        <v>3705.8141779358407</v>
      </c>
      <c r="G664" s="6">
        <v>347.94498999957722</v>
      </c>
    </row>
    <row r="665" spans="1:12">
      <c r="A665" s="4">
        <v>2001</v>
      </c>
      <c r="B665" s="4">
        <v>12</v>
      </c>
      <c r="C665" s="4" t="s">
        <v>30</v>
      </c>
      <c r="D665" s="6">
        <v>39155</v>
      </c>
      <c r="E665" s="6">
        <v>-13906</v>
      </c>
      <c r="F665" s="6">
        <v>0</v>
      </c>
      <c r="G665" s="6">
        <v>-1666</v>
      </c>
    </row>
    <row r="666" spans="1:12">
      <c r="A666" s="4">
        <v>2000</v>
      </c>
      <c r="B666" s="4">
        <v>12</v>
      </c>
      <c r="C666" s="4" t="s">
        <v>30</v>
      </c>
      <c r="D666" s="6">
        <v>37571</v>
      </c>
      <c r="E666" s="6">
        <v>-7192</v>
      </c>
      <c r="F666" s="6">
        <v>0</v>
      </c>
      <c r="G666" s="6">
        <v>-2989</v>
      </c>
    </row>
    <row r="667" spans="1:12">
      <c r="A667" s="4">
        <v>2024</v>
      </c>
      <c r="B667" s="4">
        <v>12</v>
      </c>
      <c r="C667" s="4" t="s">
        <v>31</v>
      </c>
      <c r="D667" s="6">
        <f>VLOOKUP($C667,'[1]T.II.A gr&amp;net iss nat curr '!$B$8:$P$38,5,FALSE)</f>
        <v>3852</v>
      </c>
      <c r="E667" s="6">
        <f>VLOOKUP($C667,'[1]T.II.A gr&amp;net iss nat curr '!$B$8:$P$38,15,FALSE)</f>
        <v>1571.4622963799995</v>
      </c>
      <c r="F667" s="6">
        <f>VLOOKUP($C667,'[1]T.II.B gr&amp;net iss foreign curr'!$B$8:$P$38,5,FALSE)</f>
        <v>310.52460454000004</v>
      </c>
      <c r="G667" s="6">
        <f>VLOOKUP($C667,'[1]T.II.B gr&amp;net iss foreign curr'!$B$8:$P$38,15,FALSE)</f>
        <v>-246.65829146999997</v>
      </c>
      <c r="H667" s="7">
        <f>VLOOKUP($C667,'[1]T.I.A Total debt outstanding'!C:K,5,FALSE)</f>
        <v>38993</v>
      </c>
      <c r="I667" s="7">
        <f>VLOOKUP($C667,'[1]T.I.A Total debt outstanding'!$C:$K,6,FALSE)</f>
        <v>0</v>
      </c>
      <c r="J667" s="7">
        <f>VLOOKUP($C667,'[1]T.I.A Total debt outstanding'!$C:$K,7,FALSE)</f>
        <v>37719</v>
      </c>
      <c r="K667" s="7">
        <f>VLOOKUP($C667,'[1]T.I.A Total debt outstanding'!$C:$K,8,FALSE)</f>
        <v>932</v>
      </c>
      <c r="L667" s="7">
        <f>VLOOKUP($C667,'[1]T.I.A Total debt outstanding'!$C:$K,9,FALSE)</f>
        <v>342</v>
      </c>
    </row>
    <row r="668" spans="1:12">
      <c r="A668" s="4">
        <v>2023</v>
      </c>
      <c r="B668" s="4">
        <v>12</v>
      </c>
      <c r="C668" s="4" t="s">
        <v>31</v>
      </c>
      <c r="D668" s="6">
        <v>2957.61404404</v>
      </c>
      <c r="E668" s="6">
        <v>858.82080269999983</v>
      </c>
      <c r="F668" s="6">
        <v>932.1</v>
      </c>
      <c r="G668" s="6">
        <v>835.06000000000006</v>
      </c>
      <c r="H668" s="7">
        <v>37668.067138729995</v>
      </c>
      <c r="J668" s="7">
        <v>36147.665290470002</v>
      </c>
      <c r="K668" s="7">
        <v>1489.38289601</v>
      </c>
      <c r="L668" s="7">
        <v>31.018952250000002</v>
      </c>
    </row>
    <row r="669" spans="1:12">
      <c r="A669" s="4">
        <v>2022</v>
      </c>
      <c r="B669" s="4">
        <v>12</v>
      </c>
      <c r="C669" s="4" t="s">
        <v>31</v>
      </c>
      <c r="D669" s="6">
        <v>5627.5265790800004</v>
      </c>
      <c r="E669" s="6">
        <v>1987.2763946</v>
      </c>
      <c r="F669" s="6">
        <v>0</v>
      </c>
      <c r="G669" s="6">
        <v>-637.23605411999995</v>
      </c>
      <c r="H669" s="7">
        <v>35975.293815930003</v>
      </c>
      <c r="J669" s="7">
        <v>35288.844487770002</v>
      </c>
      <c r="K669" s="7">
        <v>654.22365749999994</v>
      </c>
      <c r="L669" s="7">
        <v>32.225670659999999</v>
      </c>
    </row>
    <row r="670" spans="1:12">
      <c r="A670" s="4">
        <v>2021</v>
      </c>
      <c r="B670" s="4">
        <v>12</v>
      </c>
      <c r="C670" s="4" t="s">
        <v>31</v>
      </c>
      <c r="D670" s="6">
        <v>5995.3758016800002</v>
      </c>
      <c r="E670" s="6">
        <v>710.95506828000066</v>
      </c>
      <c r="F670" s="6">
        <v>0</v>
      </c>
      <c r="G670" s="6">
        <v>0</v>
      </c>
      <c r="H670" s="7">
        <v>33987.142237610002</v>
      </c>
      <c r="J670" s="7">
        <v>32664.332039050001</v>
      </c>
      <c r="K670" s="7">
        <v>1291.45971162</v>
      </c>
      <c r="L670" s="7">
        <v>31.4</v>
      </c>
    </row>
    <row r="671" spans="1:12">
      <c r="A671" s="4">
        <v>2020</v>
      </c>
      <c r="B671" s="4">
        <v>12</v>
      </c>
      <c r="C671" s="4" t="s">
        <v>31</v>
      </c>
      <c r="D671" s="6">
        <v>8496.1671191400001</v>
      </c>
      <c r="E671" s="6">
        <v>5579.6664350000001</v>
      </c>
      <c r="F671" s="6">
        <v>0</v>
      </c>
      <c r="G671" s="6">
        <v>0</v>
      </c>
      <c r="H671" s="7">
        <v>33274.797414829998</v>
      </c>
      <c r="J671" s="7">
        <v>31953.364848730002</v>
      </c>
      <c r="K671" s="7">
        <v>1291.4597116199998</v>
      </c>
      <c r="L671" s="7">
        <v>29.972854479999999</v>
      </c>
    </row>
    <row r="672" spans="1:12">
      <c r="A672" s="4">
        <v>2019</v>
      </c>
      <c r="B672" s="4">
        <v>12</v>
      </c>
      <c r="C672" s="4" t="s">
        <v>31</v>
      </c>
      <c r="D672" s="6">
        <v>2979</v>
      </c>
      <c r="E672" s="6">
        <v>545</v>
      </c>
      <c r="F672" s="6">
        <v>0</v>
      </c>
      <c r="G672" s="6">
        <v>-1101.3215859000002</v>
      </c>
      <c r="H672" s="7">
        <v>27697</v>
      </c>
      <c r="J672" s="7">
        <v>26374</v>
      </c>
      <c r="K672" s="7">
        <v>1291</v>
      </c>
      <c r="L672" s="7">
        <v>31.5</v>
      </c>
    </row>
    <row r="673" spans="1:12">
      <c r="A673" s="4">
        <v>2018</v>
      </c>
      <c r="B673" s="4">
        <v>12</v>
      </c>
      <c r="C673" s="4" t="s">
        <v>31</v>
      </c>
      <c r="D673" s="6">
        <v>3390.15656481</v>
      </c>
      <c r="E673" s="6">
        <v>2677.54734891</v>
      </c>
      <c r="F673" s="6">
        <v>93.629577699999999</v>
      </c>
      <c r="G673" s="6">
        <v>-2105.59298545</v>
      </c>
      <c r="H673" s="7">
        <v>28252.025952</v>
      </c>
      <c r="J673" s="7">
        <v>25828.276318</v>
      </c>
      <c r="K673" s="7">
        <v>2392.781297</v>
      </c>
      <c r="L673" s="7">
        <v>30.968</v>
      </c>
    </row>
    <row r="674" spans="1:12">
      <c r="A674" s="4">
        <v>2017</v>
      </c>
      <c r="B674" s="4">
        <v>12</v>
      </c>
      <c r="C674" s="4" t="s">
        <v>31</v>
      </c>
      <c r="D674" s="6">
        <v>5913</v>
      </c>
      <c r="E674" s="6">
        <v>3061</v>
      </c>
      <c r="F674" s="6">
        <v>449</v>
      </c>
      <c r="G674" s="6">
        <v>-1488</v>
      </c>
      <c r="H674" s="7">
        <v>28739.900196212544</v>
      </c>
      <c r="J674" s="7">
        <v>25211.148482754921</v>
      </c>
      <c r="K674" s="7">
        <v>3498.3734159207715</v>
      </c>
      <c r="L674" s="7">
        <v>30.378297536851708</v>
      </c>
    </row>
    <row r="675" spans="1:12">
      <c r="A675" s="4">
        <v>2016</v>
      </c>
      <c r="B675" s="4">
        <v>12</v>
      </c>
      <c r="C675" s="4" t="s">
        <v>31</v>
      </c>
      <c r="D675" s="6">
        <v>5273.06</v>
      </c>
      <c r="E675" s="6">
        <v>1788.2306151300002</v>
      </c>
      <c r="F675" s="6">
        <v>0</v>
      </c>
      <c r="G675" s="6">
        <v>-1989.623</v>
      </c>
      <c r="H675" s="7">
        <v>26115.850719690003</v>
      </c>
      <c r="J675" s="7">
        <v>21089.664962770003</v>
      </c>
      <c r="K675" s="7">
        <v>4993.7715527800001</v>
      </c>
      <c r="L675" s="7">
        <v>32.414204140000002</v>
      </c>
    </row>
    <row r="676" spans="1:12">
      <c r="A676" s="4">
        <v>2015</v>
      </c>
      <c r="B676" s="4">
        <v>12</v>
      </c>
      <c r="C676" s="4" t="s">
        <v>31</v>
      </c>
      <c r="D676" s="6">
        <v>3377.2397954000003</v>
      </c>
      <c r="E676" s="6">
        <v>1307.9428624500003</v>
      </c>
      <c r="F676" s="6">
        <v>0</v>
      </c>
      <c r="G676" s="6">
        <v>0</v>
      </c>
      <c r="H676" s="7">
        <v>26248.37</v>
      </c>
      <c r="J676" s="7">
        <v>19233</v>
      </c>
      <c r="K676" s="7">
        <v>6983</v>
      </c>
      <c r="L676" s="7">
        <v>32.368000000000002</v>
      </c>
    </row>
    <row r="677" spans="1:12">
      <c r="A677" s="4">
        <v>2014</v>
      </c>
      <c r="B677" s="4">
        <v>12</v>
      </c>
      <c r="C677" s="4" t="s">
        <v>31</v>
      </c>
      <c r="D677" s="6">
        <v>4708.28356059</v>
      </c>
      <c r="E677" s="6">
        <v>1294.59926535</v>
      </c>
      <c r="F677" s="6">
        <v>2554.9310168599995</v>
      </c>
      <c r="G677" s="6">
        <v>2554.9310168599995</v>
      </c>
      <c r="H677" s="7">
        <v>26015.109</v>
      </c>
      <c r="J677" s="7">
        <v>19003.171999999999</v>
      </c>
      <c r="K677" s="7">
        <v>6983.3940000000002</v>
      </c>
      <c r="L677" s="7">
        <v>28.542999999999999</v>
      </c>
    </row>
    <row r="678" spans="1:12">
      <c r="A678" s="4">
        <v>2013</v>
      </c>
      <c r="B678" s="4">
        <v>12</v>
      </c>
      <c r="C678" s="4" t="s">
        <v>31</v>
      </c>
      <c r="D678" s="6">
        <v>4020.6456740900007</v>
      </c>
      <c r="E678" s="6">
        <v>2335.2650232500009</v>
      </c>
      <c r="F678" s="6">
        <v>2663.2171663300001</v>
      </c>
      <c r="G678" s="6">
        <v>2663.2171663300001</v>
      </c>
      <c r="H678" s="7">
        <v>21012</v>
      </c>
      <c r="J678" s="7">
        <v>16569</v>
      </c>
      <c r="K678" s="7">
        <v>4414</v>
      </c>
      <c r="L678" s="7">
        <v>29</v>
      </c>
    </row>
    <row r="679" spans="1:12">
      <c r="A679" s="4">
        <v>2012</v>
      </c>
      <c r="B679" s="4">
        <v>12</v>
      </c>
      <c r="C679" s="4" t="s">
        <v>31</v>
      </c>
      <c r="D679" s="6">
        <v>705</v>
      </c>
      <c r="E679" s="6">
        <v>-458</v>
      </c>
      <c r="F679" s="6">
        <v>1732</v>
      </c>
      <c r="G679" s="6">
        <v>1732</v>
      </c>
      <c r="H679" s="7">
        <v>15270.35</v>
      </c>
      <c r="J679" s="7">
        <v>13533.959382879999</v>
      </c>
      <c r="K679" s="7">
        <v>1706.7429999999999</v>
      </c>
      <c r="L679" s="7">
        <v>29.6447</v>
      </c>
    </row>
    <row r="680" spans="1:12">
      <c r="A680" s="4">
        <v>2011</v>
      </c>
      <c r="B680" s="4">
        <v>12</v>
      </c>
      <c r="C680" s="4" t="s">
        <v>31</v>
      </c>
      <c r="D680" s="6">
        <v>3956.24</v>
      </c>
      <c r="E680" s="6">
        <v>2989.654</v>
      </c>
      <c r="F680" s="6">
        <v>0</v>
      </c>
      <c r="G680" s="6">
        <v>0</v>
      </c>
      <c r="H680" s="7">
        <v>14738.222</v>
      </c>
      <c r="J680" s="7">
        <v>14708.044</v>
      </c>
      <c r="K680" s="7">
        <v>0</v>
      </c>
      <c r="L680" s="7">
        <v>30.178000000000001</v>
      </c>
    </row>
    <row r="681" spans="1:12">
      <c r="A681" s="4">
        <v>2010</v>
      </c>
      <c r="B681" s="4">
        <v>12</v>
      </c>
      <c r="C681" s="4" t="s">
        <v>31</v>
      </c>
      <c r="D681" s="6">
        <v>2655.904</v>
      </c>
      <c r="E681" s="6">
        <v>871.82899999999995</v>
      </c>
      <c r="F681" s="6">
        <v>0</v>
      </c>
      <c r="G681" s="6">
        <v>0</v>
      </c>
      <c r="H681" s="7">
        <v>11740.86874946</v>
      </c>
      <c r="J681" s="7">
        <v>11711.440130749999</v>
      </c>
      <c r="K681" s="7">
        <v>0</v>
      </c>
      <c r="L681" s="7">
        <v>29.428618709999999</v>
      </c>
    </row>
    <row r="682" spans="1:12">
      <c r="A682" s="4">
        <v>2009</v>
      </c>
      <c r="B682" s="4">
        <v>6</v>
      </c>
      <c r="C682" s="4" t="s">
        <v>31</v>
      </c>
      <c r="D682" s="6">
        <v>5053</v>
      </c>
      <c r="E682" s="6">
        <v>4048</v>
      </c>
      <c r="F682" s="6">
        <v>0</v>
      </c>
      <c r="G682" s="6">
        <v>0</v>
      </c>
      <c r="H682" s="7">
        <v>9595.6</v>
      </c>
      <c r="J682" s="7">
        <v>9567.9</v>
      </c>
      <c r="K682" s="7">
        <v>0</v>
      </c>
      <c r="L682" s="7">
        <v>27.7</v>
      </c>
    </row>
    <row r="683" spans="1:12">
      <c r="A683" s="4">
        <v>2008</v>
      </c>
      <c r="B683" s="4">
        <v>12</v>
      </c>
      <c r="C683" s="4" t="s">
        <v>31</v>
      </c>
      <c r="D683" s="6">
        <v>1386</v>
      </c>
      <c r="E683" s="6">
        <v>328</v>
      </c>
      <c r="F683" s="6">
        <v>0</v>
      </c>
      <c r="G683" s="6">
        <v>0</v>
      </c>
      <c r="H683" s="7">
        <v>6823.5</v>
      </c>
      <c r="J683" s="7">
        <v>6795.4</v>
      </c>
      <c r="K683" s="7">
        <v>0</v>
      </c>
      <c r="L683" s="7">
        <v>28.1</v>
      </c>
    </row>
    <row r="684" spans="1:12">
      <c r="A684" s="4">
        <v>2007</v>
      </c>
      <c r="B684" s="4">
        <v>12</v>
      </c>
      <c r="C684" s="4" t="s">
        <v>31</v>
      </c>
      <c r="D684" s="6">
        <v>1842</v>
      </c>
      <c r="E684" s="6">
        <v>-323.10000000000002</v>
      </c>
      <c r="F684" s="6">
        <v>0</v>
      </c>
      <c r="G684" s="6">
        <v>0</v>
      </c>
      <c r="H684" s="7">
        <v>6516</v>
      </c>
      <c r="J684" s="7">
        <v>6489</v>
      </c>
      <c r="K684" s="7">
        <v>0</v>
      </c>
      <c r="L684" s="7">
        <v>27</v>
      </c>
    </row>
    <row r="685" spans="1:12">
      <c r="A685" s="4">
        <v>2006</v>
      </c>
      <c r="B685" s="4">
        <v>12</v>
      </c>
      <c r="C685" s="4" t="s">
        <v>31</v>
      </c>
      <c r="D685" s="6">
        <v>1824</v>
      </c>
      <c r="E685" s="6">
        <v>666</v>
      </c>
      <c r="F685" s="6">
        <v>0</v>
      </c>
      <c r="G685" s="6">
        <v>-16</v>
      </c>
      <c r="H685" s="7">
        <v>6848.393</v>
      </c>
      <c r="I685" s="7">
        <v>4429.848</v>
      </c>
      <c r="J685" s="7">
        <v>2389.5189999999998</v>
      </c>
      <c r="K685" s="7">
        <v>0</v>
      </c>
      <c r="L685" s="7">
        <v>29.024999999999999</v>
      </c>
    </row>
    <row r="686" spans="1:12">
      <c r="A686" s="4">
        <v>2005</v>
      </c>
      <c r="B686" s="4">
        <v>12</v>
      </c>
      <c r="C686" s="4" t="s">
        <v>31</v>
      </c>
      <c r="D686" s="6">
        <v>2143</v>
      </c>
      <c r="E686" s="6">
        <v>1068</v>
      </c>
      <c r="F686" s="6">
        <v>0</v>
      </c>
      <c r="G686" s="6">
        <v>-511</v>
      </c>
      <c r="H686" s="7">
        <v>6217.29</v>
      </c>
      <c r="I686" s="7">
        <v>4123.3999999999996</v>
      </c>
      <c r="J686" s="7">
        <v>2053.09</v>
      </c>
      <c r="K686" s="7">
        <v>10</v>
      </c>
      <c r="L686" s="7">
        <v>30.8</v>
      </c>
    </row>
    <row r="687" spans="1:12">
      <c r="A687" s="4">
        <v>2004</v>
      </c>
      <c r="B687" s="4">
        <v>12</v>
      </c>
      <c r="C687" s="4" t="s">
        <v>31</v>
      </c>
      <c r="D687" s="6">
        <v>1003</v>
      </c>
      <c r="E687" s="6">
        <v>234</v>
      </c>
      <c r="F687" s="6">
        <v>0</v>
      </c>
      <c r="G687" s="6">
        <v>-212</v>
      </c>
    </row>
    <row r="688" spans="1:12">
      <c r="A688" s="4">
        <v>2003</v>
      </c>
      <c r="B688" s="4">
        <v>12</v>
      </c>
      <c r="C688" s="4" t="s">
        <v>31</v>
      </c>
      <c r="D688" s="6">
        <v>970</v>
      </c>
      <c r="E688" s="6">
        <v>342</v>
      </c>
      <c r="F688" s="6">
        <v>0</v>
      </c>
      <c r="G688" s="6">
        <v>-11</v>
      </c>
    </row>
    <row r="689" spans="1:12">
      <c r="A689" s="4">
        <v>2002</v>
      </c>
      <c r="B689" s="4">
        <v>12</v>
      </c>
      <c r="C689" s="4" t="s">
        <v>31</v>
      </c>
      <c r="D689" s="6">
        <v>1185</v>
      </c>
      <c r="E689" s="6">
        <v>684</v>
      </c>
      <c r="F689" s="6">
        <v>0</v>
      </c>
      <c r="G689" s="6">
        <v>-13</v>
      </c>
    </row>
    <row r="690" spans="1:12">
      <c r="A690" s="4">
        <v>2001</v>
      </c>
      <c r="B690" s="4">
        <v>12</v>
      </c>
      <c r="C690" s="4" t="s">
        <v>31</v>
      </c>
      <c r="D690" s="6">
        <v>447</v>
      </c>
      <c r="E690" s="6">
        <v>207</v>
      </c>
      <c r="F690" s="6">
        <v>534</v>
      </c>
      <c r="G690" s="6">
        <v>155</v>
      </c>
    </row>
    <row r="691" spans="1:12">
      <c r="A691" s="4">
        <v>2000</v>
      </c>
      <c r="B691" s="4">
        <v>12</v>
      </c>
      <c r="C691" s="4" t="s">
        <v>31</v>
      </c>
      <c r="D691" s="6">
        <v>340</v>
      </c>
      <c r="E691" s="6">
        <v>-109</v>
      </c>
      <c r="F691" s="6">
        <v>381</v>
      </c>
      <c r="G691" s="6">
        <v>371</v>
      </c>
    </row>
    <row r="692" spans="1:12">
      <c r="A692" s="4">
        <v>2024</v>
      </c>
      <c r="B692" s="4">
        <v>12</v>
      </c>
      <c r="C692" s="4" t="s">
        <v>32</v>
      </c>
      <c r="D692" s="6">
        <f>VLOOKUP($C692,'[1]T.II.A gr&amp;net iss nat curr '!$B$8:$P$38,5,FALSE)</f>
        <v>12790</v>
      </c>
      <c r="E692" s="6">
        <f>VLOOKUP($C692,'[1]T.II.A gr&amp;net iss nat curr '!$B$8:$P$38,15,FALSE)</f>
        <v>8149.1</v>
      </c>
      <c r="F692" s="6">
        <f>VLOOKUP($C692,'[1]T.II.B gr&amp;net iss foreign curr'!$B$8:$P$38,5,FALSE)</f>
        <v>648.70000000000005</v>
      </c>
      <c r="G692" s="6">
        <f>VLOOKUP($C692,'[1]T.II.B gr&amp;net iss foreign curr'!$B$8:$P$38,15,FALSE)</f>
        <v>510.7</v>
      </c>
      <c r="H692" s="7">
        <f>VLOOKUP($C692,'[1]T.I.A Total debt outstanding'!C:K,5,FALSE)</f>
        <v>68946</v>
      </c>
      <c r="I692" s="7">
        <f>VLOOKUP($C692,'[1]T.I.A Total debt outstanding'!$C:$K,6,FALSE)</f>
        <v>0</v>
      </c>
      <c r="J692" s="7">
        <f>VLOOKUP($C692,'[1]T.I.A Total debt outstanding'!$C:$K,7,FALSE)</f>
        <v>68027</v>
      </c>
      <c r="K692" s="7">
        <f>VLOOKUP($C692,'[1]T.I.A Total debt outstanding'!$C:$K,8,FALSE)</f>
        <v>0</v>
      </c>
      <c r="L692" s="7">
        <f>VLOOKUP($C692,'[1]T.I.A Total debt outstanding'!$C:$K,9,FALSE)</f>
        <v>919</v>
      </c>
    </row>
    <row r="693" spans="1:12">
      <c r="A693" s="4">
        <v>2023</v>
      </c>
      <c r="B693" s="4">
        <v>12</v>
      </c>
      <c r="C693" s="4" t="s">
        <v>32</v>
      </c>
      <c r="D693" s="6">
        <v>10442</v>
      </c>
      <c r="E693" s="6">
        <v>5618</v>
      </c>
      <c r="F693" s="6">
        <v>0</v>
      </c>
      <c r="G693" s="6">
        <v>-144</v>
      </c>
      <c r="H693" s="7">
        <v>60285.8</v>
      </c>
      <c r="J693" s="7">
        <v>59878</v>
      </c>
      <c r="K693" s="7">
        <v>0</v>
      </c>
      <c r="L693" s="7">
        <v>408</v>
      </c>
    </row>
    <row r="694" spans="1:12">
      <c r="A694" s="4">
        <v>2022</v>
      </c>
      <c r="B694" s="4">
        <v>12</v>
      </c>
      <c r="C694" s="4" t="s">
        <v>32</v>
      </c>
      <c r="D694" s="6">
        <v>5215.2</v>
      </c>
      <c r="E694" s="6">
        <v>3811.5</v>
      </c>
      <c r="F694" s="6">
        <v>0</v>
      </c>
      <c r="G694" s="6">
        <v>-1305</v>
      </c>
      <c r="H694" s="7">
        <v>54811</v>
      </c>
      <c r="J694" s="7">
        <v>54259</v>
      </c>
      <c r="K694" s="7">
        <v>0</v>
      </c>
      <c r="L694" s="7">
        <v>552</v>
      </c>
    </row>
    <row r="695" spans="1:12">
      <c r="A695" s="4">
        <v>2021</v>
      </c>
      <c r="B695" s="4">
        <v>12</v>
      </c>
      <c r="C695" s="4" t="s">
        <v>32</v>
      </c>
      <c r="D695" s="6">
        <v>6702</v>
      </c>
      <c r="E695" s="6">
        <v>4322</v>
      </c>
      <c r="F695" s="6">
        <v>0</v>
      </c>
      <c r="G695" s="6">
        <v>0</v>
      </c>
      <c r="H695" s="7">
        <v>51000</v>
      </c>
      <c r="J695" s="7">
        <v>49143</v>
      </c>
      <c r="K695" s="7">
        <v>1160</v>
      </c>
      <c r="L695" s="7">
        <v>697</v>
      </c>
    </row>
    <row r="696" spans="1:12">
      <c r="A696" s="4">
        <v>2020</v>
      </c>
      <c r="B696" s="4">
        <v>12</v>
      </c>
      <c r="C696" s="4" t="s">
        <v>32</v>
      </c>
      <c r="D696" s="6">
        <v>13196</v>
      </c>
      <c r="E696" s="6">
        <v>8512</v>
      </c>
      <c r="F696" s="6">
        <v>0</v>
      </c>
      <c r="G696" s="6">
        <v>0</v>
      </c>
      <c r="H696" s="7">
        <v>46678</v>
      </c>
      <c r="J696" s="7">
        <v>44821</v>
      </c>
      <c r="K696" s="7">
        <v>1160</v>
      </c>
      <c r="L696" s="7">
        <v>697</v>
      </c>
    </row>
    <row r="697" spans="1:12">
      <c r="A697" s="4">
        <v>2019</v>
      </c>
      <c r="B697" s="4">
        <v>12</v>
      </c>
      <c r="C697" s="4" t="s">
        <v>32</v>
      </c>
      <c r="D697" s="6">
        <v>3021.4999999999995</v>
      </c>
      <c r="E697" s="6">
        <v>1356</v>
      </c>
      <c r="F697" s="6">
        <v>0</v>
      </c>
      <c r="G697" s="6">
        <v>-329</v>
      </c>
      <c r="H697" s="7">
        <v>38165.757578850003</v>
      </c>
      <c r="J697" s="7">
        <v>36309.171000000002</v>
      </c>
      <c r="K697" s="7">
        <v>1160.0928074245901</v>
      </c>
      <c r="L697" s="7">
        <v>696.49400000000003</v>
      </c>
    </row>
    <row r="698" spans="1:12">
      <c r="A698" s="4">
        <v>2018</v>
      </c>
      <c r="B698" s="4">
        <v>12</v>
      </c>
      <c r="C698" s="4" t="s">
        <v>32</v>
      </c>
      <c r="D698" s="6">
        <v>3900.5</v>
      </c>
      <c r="E698" s="6">
        <v>699.5</v>
      </c>
      <c r="F698" s="6">
        <v>0</v>
      </c>
      <c r="G698" s="6">
        <v>-301</v>
      </c>
      <c r="H698" s="7">
        <v>37737</v>
      </c>
      <c r="J698" s="7">
        <v>35552</v>
      </c>
      <c r="K698" s="7">
        <v>1160</v>
      </c>
      <c r="L698" s="7">
        <v>1025</v>
      </c>
    </row>
    <row r="699" spans="1:12">
      <c r="A699" s="4">
        <v>2017</v>
      </c>
      <c r="B699" s="4">
        <v>12</v>
      </c>
      <c r="C699" s="4" t="s">
        <v>32</v>
      </c>
      <c r="D699" s="6">
        <v>6865</v>
      </c>
      <c r="E699" s="6">
        <v>1569</v>
      </c>
      <c r="F699" s="6">
        <v>0</v>
      </c>
      <c r="G699" s="6">
        <v>0</v>
      </c>
      <c r="H699" s="7">
        <v>37037.636790396697</v>
      </c>
      <c r="J699" s="7">
        <v>34551.32</v>
      </c>
      <c r="K699" s="7">
        <v>1160.0928074245901</v>
      </c>
      <c r="L699" s="7">
        <v>1326.22</v>
      </c>
    </row>
    <row r="700" spans="1:12">
      <c r="A700" s="4">
        <v>2016</v>
      </c>
      <c r="B700" s="4">
        <v>12</v>
      </c>
      <c r="C700" s="4" t="s">
        <v>32</v>
      </c>
      <c r="D700" s="6">
        <v>5446</v>
      </c>
      <c r="E700" s="6">
        <v>673</v>
      </c>
      <c r="F700" s="6">
        <v>0</v>
      </c>
      <c r="G700" s="6">
        <v>-218</v>
      </c>
      <c r="H700" s="7">
        <v>35468</v>
      </c>
      <c r="J700" s="7">
        <v>32982</v>
      </c>
      <c r="K700" s="7">
        <v>1160</v>
      </c>
      <c r="L700" s="7">
        <v>1326</v>
      </c>
    </row>
    <row r="701" spans="1:12">
      <c r="A701" s="4">
        <v>2015</v>
      </c>
      <c r="B701" s="4">
        <v>12</v>
      </c>
      <c r="C701" s="4" t="s">
        <v>32</v>
      </c>
      <c r="D701" s="6">
        <v>3653.9</v>
      </c>
      <c r="E701" s="6">
        <v>901.8420000000001</v>
      </c>
      <c r="F701" s="6">
        <v>0</v>
      </c>
      <c r="G701" s="6">
        <v>-500</v>
      </c>
      <c r="H701" s="7">
        <v>35105</v>
      </c>
      <c r="J701" s="7">
        <v>32419</v>
      </c>
      <c r="K701" s="7">
        <v>1160</v>
      </c>
      <c r="L701" s="7">
        <v>1526</v>
      </c>
    </row>
    <row r="702" spans="1:12">
      <c r="A702" s="4">
        <v>2014</v>
      </c>
      <c r="B702" s="4">
        <v>12</v>
      </c>
      <c r="C702" s="4" t="s">
        <v>32</v>
      </c>
      <c r="D702" s="6">
        <v>4472.8</v>
      </c>
      <c r="E702" s="6">
        <v>432</v>
      </c>
      <c r="F702" s="6">
        <v>407.96</v>
      </c>
      <c r="G702" s="6">
        <v>408</v>
      </c>
      <c r="H702" s="7">
        <v>38621.098999999995</v>
      </c>
      <c r="J702" s="7">
        <v>35390.142999999996</v>
      </c>
      <c r="K702" s="7">
        <v>1160.0920000000001</v>
      </c>
      <c r="L702" s="7">
        <v>2070.864</v>
      </c>
    </row>
    <row r="703" spans="1:12">
      <c r="A703" s="4">
        <v>2013</v>
      </c>
      <c r="B703" s="4">
        <v>12</v>
      </c>
      <c r="C703" s="4" t="s">
        <v>32</v>
      </c>
      <c r="D703" s="6">
        <v>6829.3</v>
      </c>
      <c r="E703" s="6">
        <v>499.38</v>
      </c>
      <c r="F703" s="6">
        <v>701.46</v>
      </c>
      <c r="G703" s="6">
        <v>701</v>
      </c>
      <c r="H703" s="7">
        <v>34325.691800000001</v>
      </c>
      <c r="J703" s="7">
        <v>31549</v>
      </c>
      <c r="K703" s="7">
        <v>1160.0927999999999</v>
      </c>
      <c r="L703" s="7">
        <v>1616.5989999999999</v>
      </c>
    </row>
    <row r="704" spans="1:12">
      <c r="A704" s="4">
        <v>2012</v>
      </c>
      <c r="B704" s="4">
        <v>12</v>
      </c>
      <c r="C704" s="4" t="s">
        <v>32</v>
      </c>
      <c r="D704" s="6">
        <v>8593</v>
      </c>
      <c r="E704" s="6">
        <v>4950</v>
      </c>
      <c r="F704" s="6">
        <v>2076</v>
      </c>
      <c r="G704" s="6">
        <v>2076</v>
      </c>
      <c r="H704" s="7">
        <v>32775.800000000003</v>
      </c>
      <c r="J704" s="7">
        <v>30700</v>
      </c>
      <c r="K704" s="7">
        <v>0</v>
      </c>
      <c r="L704" s="7">
        <v>0</v>
      </c>
    </row>
    <row r="705" spans="1:12">
      <c r="A705" s="4">
        <v>2011</v>
      </c>
      <c r="B705" s="4">
        <v>12</v>
      </c>
      <c r="C705" s="4" t="s">
        <v>32</v>
      </c>
      <c r="D705" s="6">
        <v>5951.9570000000003</v>
      </c>
      <c r="E705" s="6">
        <v>2074.9360000000001</v>
      </c>
      <c r="F705" s="6">
        <v>0</v>
      </c>
      <c r="G705" s="6">
        <v>0</v>
      </c>
      <c r="H705" s="7">
        <v>27029.368999999999</v>
      </c>
      <c r="J705" s="7">
        <v>27029.368999999999</v>
      </c>
      <c r="K705" s="7">
        <v>0</v>
      </c>
      <c r="L705" s="7">
        <v>0</v>
      </c>
    </row>
    <row r="706" spans="1:12">
      <c r="A706" s="4">
        <v>2010</v>
      </c>
      <c r="B706" s="4">
        <v>12</v>
      </c>
      <c r="C706" s="4" t="s">
        <v>32</v>
      </c>
      <c r="D706" s="6">
        <v>9465.16</v>
      </c>
      <c r="E706" s="6">
        <v>4548.5</v>
      </c>
      <c r="F706" s="6">
        <v>0</v>
      </c>
      <c r="G706" s="6">
        <v>0</v>
      </c>
      <c r="H706" s="7">
        <v>25749</v>
      </c>
      <c r="J706" s="7">
        <v>25672</v>
      </c>
      <c r="K706" s="7">
        <v>0</v>
      </c>
      <c r="L706" s="7">
        <v>0</v>
      </c>
    </row>
    <row r="707" spans="1:12">
      <c r="A707" s="4">
        <v>2009</v>
      </c>
      <c r="B707" s="4">
        <v>6</v>
      </c>
      <c r="C707" s="4" t="s">
        <v>32</v>
      </c>
      <c r="D707" s="6">
        <v>7148.79</v>
      </c>
      <c r="E707" s="6">
        <v>3434.27</v>
      </c>
      <c r="F707" s="6">
        <v>0</v>
      </c>
      <c r="G707" s="6">
        <v>0</v>
      </c>
      <c r="H707" s="7">
        <v>19106.291000000001</v>
      </c>
      <c r="J707" s="7">
        <v>19106.291000000001</v>
      </c>
      <c r="K707" s="7">
        <v>0</v>
      </c>
      <c r="L707" s="7">
        <v>0</v>
      </c>
    </row>
    <row r="708" spans="1:12" outlineLevel="1">
      <c r="A708" s="4">
        <v>2008</v>
      </c>
      <c r="B708" s="4">
        <v>12</v>
      </c>
      <c r="C708" s="4" t="s">
        <v>32</v>
      </c>
      <c r="D708" s="6">
        <v>2490</v>
      </c>
      <c r="E708" s="6">
        <v>914</v>
      </c>
      <c r="F708" s="6">
        <v>0</v>
      </c>
      <c r="G708" s="6">
        <v>0</v>
      </c>
      <c r="H708" s="7">
        <v>16613.612999999998</v>
      </c>
      <c r="J708" s="7">
        <v>3500</v>
      </c>
      <c r="K708" s="7">
        <v>0</v>
      </c>
      <c r="L708" s="7">
        <v>13113.612999999999</v>
      </c>
    </row>
    <row r="709" spans="1:12" outlineLevel="1">
      <c r="A709" s="4">
        <v>2007</v>
      </c>
      <c r="B709" s="4">
        <v>12</v>
      </c>
      <c r="C709" s="4" t="s">
        <v>32</v>
      </c>
      <c r="D709" s="6">
        <v>2139</v>
      </c>
      <c r="E709" s="6">
        <v>523</v>
      </c>
      <c r="F709" s="6">
        <v>1000</v>
      </c>
      <c r="G709" s="6">
        <v>0</v>
      </c>
      <c r="H709" s="7">
        <v>13997</v>
      </c>
      <c r="I709" s="7">
        <v>10554</v>
      </c>
      <c r="J709" s="7">
        <v>3373</v>
      </c>
      <c r="K709" s="7">
        <v>2</v>
      </c>
      <c r="L709" s="7">
        <v>68</v>
      </c>
    </row>
    <row r="710" spans="1:12" outlineLevel="1">
      <c r="A710" s="4">
        <v>2006</v>
      </c>
      <c r="B710" s="4">
        <v>12</v>
      </c>
      <c r="C710" s="4" t="s">
        <v>32</v>
      </c>
      <c r="D710" s="6">
        <v>960</v>
      </c>
      <c r="E710" s="6">
        <v>-232</v>
      </c>
      <c r="F710" s="6">
        <v>1000</v>
      </c>
      <c r="G710" s="6">
        <v>0</v>
      </c>
      <c r="H710" s="7">
        <v>13997</v>
      </c>
      <c r="I710" s="7">
        <v>10554</v>
      </c>
      <c r="J710" s="7">
        <v>3373</v>
      </c>
      <c r="K710" s="7">
        <v>2</v>
      </c>
      <c r="L710" s="7">
        <v>68</v>
      </c>
    </row>
    <row r="711" spans="1:12" outlineLevel="1">
      <c r="A711" s="4">
        <v>2005</v>
      </c>
      <c r="B711" s="4">
        <v>12</v>
      </c>
      <c r="C711" s="4" t="s">
        <v>32</v>
      </c>
      <c r="D711" s="6">
        <v>1929</v>
      </c>
      <c r="E711" s="6">
        <v>232</v>
      </c>
      <c r="F711" s="6">
        <v>0</v>
      </c>
      <c r="G711" s="6">
        <v>-750</v>
      </c>
      <c r="H711" s="7">
        <v>12995</v>
      </c>
      <c r="I711" s="7">
        <v>9692</v>
      </c>
      <c r="J711" s="7">
        <v>3227</v>
      </c>
      <c r="K711" s="7">
        <v>3</v>
      </c>
      <c r="L711" s="7">
        <v>73</v>
      </c>
    </row>
    <row r="712" spans="1:12" outlineLevel="1">
      <c r="A712" s="4">
        <v>2004</v>
      </c>
      <c r="B712" s="4">
        <v>12</v>
      </c>
      <c r="C712" s="4" t="s">
        <v>32</v>
      </c>
      <c r="D712" s="6">
        <v>3605</v>
      </c>
      <c r="E712" s="6">
        <v>582.6</v>
      </c>
      <c r="F712" s="6">
        <v>1000</v>
      </c>
      <c r="G712" s="6">
        <v>-500</v>
      </c>
    </row>
    <row r="713" spans="1:12" outlineLevel="1">
      <c r="A713" s="4">
        <v>2003</v>
      </c>
      <c r="B713" s="4">
        <v>12</v>
      </c>
      <c r="C713" s="4" t="s">
        <v>32</v>
      </c>
      <c r="D713" s="6">
        <v>3718</v>
      </c>
      <c r="E713" s="6">
        <v>1287</v>
      </c>
      <c r="F713" s="6">
        <v>750</v>
      </c>
      <c r="G713" s="6">
        <v>0</v>
      </c>
    </row>
    <row r="714" spans="1:12" outlineLevel="1">
      <c r="A714" s="4">
        <v>2002</v>
      </c>
      <c r="B714" s="4">
        <v>12</v>
      </c>
      <c r="C714" s="4" t="s">
        <v>32</v>
      </c>
      <c r="D714" s="6">
        <v>3615.6</v>
      </c>
      <c r="E714" s="6">
        <v>1490</v>
      </c>
      <c r="F714" s="6">
        <v>0</v>
      </c>
      <c r="G714" s="6">
        <v>0</v>
      </c>
    </row>
    <row r="715" spans="1:12" outlineLevel="1">
      <c r="A715" s="4">
        <v>2001</v>
      </c>
      <c r="B715" s="4">
        <v>12</v>
      </c>
      <c r="C715" s="4" t="s">
        <v>32</v>
      </c>
      <c r="D715" s="6">
        <v>4870.5</v>
      </c>
      <c r="E715" s="6">
        <v>3695</v>
      </c>
      <c r="F715" s="6">
        <v>0</v>
      </c>
      <c r="G715" s="6">
        <v>0</v>
      </c>
    </row>
    <row r="716" spans="1:12" outlineLevel="1">
      <c r="A716" s="4">
        <v>2000</v>
      </c>
      <c r="B716" s="4">
        <v>12</v>
      </c>
      <c r="C716" s="4" t="s">
        <v>32</v>
      </c>
      <c r="D716" s="6">
        <v>1997.8869999999999</v>
      </c>
      <c r="E716" s="6">
        <v>171.6</v>
      </c>
      <c r="F716" s="6">
        <v>500</v>
      </c>
      <c r="G716" s="6">
        <v>0</v>
      </c>
    </row>
    <row r="717" spans="1:12" outlineLevel="1">
      <c r="A717" s="4">
        <v>2019</v>
      </c>
      <c r="B717" s="4">
        <v>12</v>
      </c>
      <c r="C717" s="4" t="s">
        <v>33</v>
      </c>
      <c r="D717" s="6">
        <v>327136.90682750003</v>
      </c>
      <c r="E717" s="6">
        <v>13888.760604075787</v>
      </c>
      <c r="F717" s="6">
        <v>0</v>
      </c>
      <c r="G717" s="6">
        <v>0</v>
      </c>
      <c r="H717" s="7">
        <v>1845597.12</v>
      </c>
      <c r="I717" s="7">
        <v>1845597.12</v>
      </c>
      <c r="J717" s="7">
        <v>0</v>
      </c>
      <c r="K717" s="7">
        <v>0</v>
      </c>
      <c r="L717" s="7">
        <v>0</v>
      </c>
    </row>
    <row r="718" spans="1:12" outlineLevel="1">
      <c r="A718" s="4">
        <v>2018</v>
      </c>
      <c r="B718" s="4">
        <v>12</v>
      </c>
      <c r="C718" s="4" t="s">
        <v>33</v>
      </c>
      <c r="D718" s="6">
        <v>293118.70612500003</v>
      </c>
      <c r="E718" s="6">
        <v>30556.024795351877</v>
      </c>
      <c r="F718" s="6">
        <v>0</v>
      </c>
      <c r="G718" s="6">
        <v>0</v>
      </c>
      <c r="H718" s="7">
        <v>1722374.8583185039</v>
      </c>
      <c r="I718" s="7">
        <v>1722374.8583185039</v>
      </c>
      <c r="J718" s="7">
        <v>0</v>
      </c>
      <c r="K718" s="7">
        <v>0</v>
      </c>
      <c r="L718" s="7">
        <v>0</v>
      </c>
    </row>
    <row r="719" spans="1:12" outlineLevel="1">
      <c r="A719" s="4">
        <v>2017</v>
      </c>
      <c r="B719" s="4">
        <v>12</v>
      </c>
      <c r="C719" s="4" t="s">
        <v>33</v>
      </c>
      <c r="D719" s="6">
        <v>325642</v>
      </c>
      <c r="E719" s="6">
        <v>38892</v>
      </c>
      <c r="F719" s="6">
        <v>0</v>
      </c>
      <c r="G719" s="6">
        <v>0</v>
      </c>
      <c r="H719" s="7">
        <v>1695956.493073574</v>
      </c>
      <c r="I719" s="7">
        <v>1695956.493073574</v>
      </c>
      <c r="J719" s="7">
        <v>0</v>
      </c>
      <c r="K719" s="7">
        <v>0</v>
      </c>
      <c r="L719" s="7">
        <v>0</v>
      </c>
    </row>
    <row r="720" spans="1:12" outlineLevel="1">
      <c r="A720" s="4">
        <v>2016</v>
      </c>
      <c r="B720" s="4">
        <v>12</v>
      </c>
      <c r="C720" s="4" t="s">
        <v>33</v>
      </c>
      <c r="D720" s="6">
        <v>315351</v>
      </c>
      <c r="E720" s="6">
        <v>71579.685559902689</v>
      </c>
      <c r="F720" s="6">
        <v>0</v>
      </c>
      <c r="G720" s="6">
        <v>0</v>
      </c>
      <c r="H720" s="7">
        <v>1853690</v>
      </c>
      <c r="I720" s="7">
        <v>1853281</v>
      </c>
      <c r="J720" s="7">
        <v>0</v>
      </c>
      <c r="K720" s="7">
        <v>0</v>
      </c>
      <c r="L720" s="7">
        <v>409</v>
      </c>
    </row>
    <row r="721" spans="1:12" outlineLevel="1">
      <c r="A721" s="4">
        <v>2015</v>
      </c>
      <c r="B721" s="4">
        <v>12</v>
      </c>
      <c r="C721" s="4" t="s">
        <v>33</v>
      </c>
      <c r="D721" s="6">
        <v>468857.41216860001</v>
      </c>
      <c r="E721" s="6">
        <v>87111.20544525201</v>
      </c>
      <c r="F721" s="6">
        <v>0</v>
      </c>
      <c r="G721" s="6">
        <v>0</v>
      </c>
      <c r="H721" s="7">
        <v>2106584</v>
      </c>
      <c r="I721" s="7">
        <v>2106159</v>
      </c>
      <c r="J721" s="7">
        <v>0</v>
      </c>
      <c r="K721" s="7">
        <v>0</v>
      </c>
      <c r="L721" s="7">
        <v>0</v>
      </c>
    </row>
    <row r="722" spans="1:12" outlineLevel="1">
      <c r="A722" s="4">
        <v>2014</v>
      </c>
      <c r="B722" s="4">
        <v>12</v>
      </c>
      <c r="C722" s="4" t="s">
        <v>33</v>
      </c>
      <c r="D722" s="6">
        <v>422865.72899999999</v>
      </c>
      <c r="E722" s="6">
        <v>104625.378</v>
      </c>
      <c r="F722" s="6">
        <v>399.39</v>
      </c>
      <c r="G722" s="6">
        <v>399.39</v>
      </c>
      <c r="H722" s="7">
        <v>1928931.5073599999</v>
      </c>
      <c r="I722" s="7">
        <v>1928931.5073599999</v>
      </c>
      <c r="J722" s="7">
        <v>0</v>
      </c>
      <c r="K722" s="7">
        <v>0</v>
      </c>
      <c r="L722" s="7">
        <v>0</v>
      </c>
    </row>
    <row r="723" spans="1:12" outlineLevel="1">
      <c r="A723" s="4">
        <v>2013</v>
      </c>
      <c r="B723" s="4">
        <v>12</v>
      </c>
      <c r="C723" s="4" t="s">
        <v>33</v>
      </c>
      <c r="D723" s="6">
        <v>385410.22710000002</v>
      </c>
      <c r="E723" s="6">
        <v>94172.923550000007</v>
      </c>
      <c r="F723" s="6">
        <v>0</v>
      </c>
      <c r="G723" s="6">
        <v>0</v>
      </c>
      <c r="H723" s="7">
        <v>1689551.5891090275</v>
      </c>
      <c r="I723" s="7">
        <v>1689551.5891090275</v>
      </c>
      <c r="J723" s="7">
        <v>0</v>
      </c>
      <c r="K723" s="7">
        <v>0</v>
      </c>
      <c r="L723" s="7">
        <v>0</v>
      </c>
    </row>
    <row r="724" spans="1:12" outlineLevel="1">
      <c r="A724" s="4">
        <v>2012</v>
      </c>
      <c r="B724" s="4">
        <v>12</v>
      </c>
      <c r="C724" s="4" t="s">
        <v>33</v>
      </c>
      <c r="D724" s="6">
        <v>474289</v>
      </c>
      <c r="E724" s="6">
        <v>120233</v>
      </c>
      <c r="F724" s="6">
        <v>0</v>
      </c>
      <c r="G724" s="6">
        <v>0</v>
      </c>
      <c r="H724" s="7">
        <v>1622979</v>
      </c>
      <c r="I724" s="7">
        <v>1622979</v>
      </c>
      <c r="J724" s="7">
        <v>0</v>
      </c>
      <c r="K724" s="7">
        <v>0</v>
      </c>
      <c r="L724" s="7">
        <v>0</v>
      </c>
    </row>
    <row r="725" spans="1:12" outlineLevel="1">
      <c r="A725" s="4">
        <v>2011</v>
      </c>
      <c r="B725" s="4">
        <v>12</v>
      </c>
      <c r="C725" s="4" t="s">
        <v>33</v>
      </c>
      <c r="D725" s="6">
        <v>458929</v>
      </c>
      <c r="E725" s="6">
        <v>147710</v>
      </c>
      <c r="F725" s="6">
        <v>0</v>
      </c>
      <c r="G725" s="6">
        <v>0</v>
      </c>
      <c r="H725" s="7">
        <v>1459254</v>
      </c>
      <c r="I725" s="7">
        <v>1459254</v>
      </c>
      <c r="J725" s="7">
        <v>0</v>
      </c>
      <c r="K725" s="7">
        <v>0</v>
      </c>
      <c r="L725" s="7">
        <v>0</v>
      </c>
    </row>
    <row r="726" spans="1:12" outlineLevel="1">
      <c r="A726" s="4">
        <v>2010</v>
      </c>
      <c r="B726" s="4">
        <v>12</v>
      </c>
      <c r="C726" s="4" t="s">
        <v>33</v>
      </c>
      <c r="D726" s="6">
        <v>462283</v>
      </c>
      <c r="E726" s="6">
        <v>191148</v>
      </c>
      <c r="F726" s="6">
        <v>0</v>
      </c>
      <c r="G726" s="6">
        <v>0</v>
      </c>
      <c r="H726" s="7">
        <v>1257308.18</v>
      </c>
      <c r="I726" s="7">
        <v>1079419.8</v>
      </c>
    </row>
    <row r="727" spans="1:12" outlineLevel="1">
      <c r="A727" s="4">
        <v>2009</v>
      </c>
      <c r="B727" s="4">
        <v>6</v>
      </c>
      <c r="C727" s="4" t="s">
        <v>33</v>
      </c>
      <c r="D727" s="6">
        <v>489264</v>
      </c>
      <c r="E727" s="6">
        <v>228027</v>
      </c>
      <c r="F727" s="6">
        <v>0</v>
      </c>
      <c r="G727" s="6">
        <v>0</v>
      </c>
      <c r="H727" s="7">
        <v>995781</v>
      </c>
      <c r="I727" s="7">
        <v>995781</v>
      </c>
      <c r="J727" s="7">
        <v>0</v>
      </c>
      <c r="K727" s="7">
        <v>0</v>
      </c>
      <c r="L727" s="7">
        <v>0</v>
      </c>
    </row>
    <row r="728" spans="1:12" outlineLevel="1">
      <c r="A728" s="4">
        <v>2008</v>
      </c>
      <c r="B728" s="4">
        <v>12</v>
      </c>
      <c r="C728" s="4" t="s">
        <v>33</v>
      </c>
      <c r="D728" s="6">
        <v>260336</v>
      </c>
      <c r="E728" s="6">
        <v>118838</v>
      </c>
      <c r="F728" s="6">
        <v>0</v>
      </c>
      <c r="G728" s="6">
        <v>0</v>
      </c>
      <c r="H728" s="7">
        <v>707690</v>
      </c>
      <c r="I728" s="7">
        <v>707690</v>
      </c>
      <c r="J728" s="7">
        <v>0</v>
      </c>
      <c r="K728" s="7">
        <v>0</v>
      </c>
      <c r="L728" s="7">
        <v>0</v>
      </c>
    </row>
    <row r="729" spans="1:12">
      <c r="A729" s="4">
        <v>2007</v>
      </c>
      <c r="B729" s="4">
        <v>12</v>
      </c>
      <c r="C729" s="4" t="s">
        <v>33</v>
      </c>
      <c r="D729" s="6">
        <v>181484</v>
      </c>
      <c r="E729" s="6">
        <v>34586</v>
      </c>
      <c r="F729" s="6">
        <v>0</v>
      </c>
      <c r="G729" s="6">
        <v>0</v>
      </c>
      <c r="H729" s="7">
        <v>670661</v>
      </c>
      <c r="I729" s="7">
        <v>668604</v>
      </c>
      <c r="J729" s="7">
        <v>0</v>
      </c>
      <c r="K729" s="7">
        <v>2057</v>
      </c>
      <c r="L729" s="7">
        <v>0</v>
      </c>
    </row>
    <row r="730" spans="1:12">
      <c r="A730" s="4">
        <v>2006</v>
      </c>
      <c r="B730" s="4">
        <v>12</v>
      </c>
      <c r="C730" s="4" t="s">
        <v>33</v>
      </c>
      <c r="D730" s="6">
        <v>208843</v>
      </c>
      <c r="E730" s="6">
        <v>42639.06</v>
      </c>
      <c r="F730" s="6">
        <v>0</v>
      </c>
      <c r="G730" s="6">
        <v>0</v>
      </c>
      <c r="H730" s="7">
        <v>680800</v>
      </c>
      <c r="I730" s="7">
        <v>678525</v>
      </c>
      <c r="J730" s="7">
        <v>0</v>
      </c>
      <c r="K730" s="7">
        <v>2275</v>
      </c>
      <c r="L730" s="7">
        <v>0</v>
      </c>
    </row>
    <row r="731" spans="1:12">
      <c r="A731" s="4">
        <v>2005</v>
      </c>
      <c r="B731" s="4">
        <v>12</v>
      </c>
      <c r="C731" s="4" t="s">
        <v>33</v>
      </c>
      <c r="D731" s="6">
        <v>217711</v>
      </c>
      <c r="E731" s="6">
        <v>54143.37</v>
      </c>
      <c r="F731" s="6">
        <v>0</v>
      </c>
      <c r="G731" s="6">
        <v>0</v>
      </c>
      <c r="H731" s="7">
        <v>499712.07640589942</v>
      </c>
      <c r="I731" s="7">
        <v>497178.07640589942</v>
      </c>
      <c r="J731" s="7">
        <v>0</v>
      </c>
      <c r="K731" s="7">
        <v>2534</v>
      </c>
      <c r="L731" s="7">
        <v>0</v>
      </c>
    </row>
    <row r="732" spans="1:12">
      <c r="A732" s="4">
        <v>2004</v>
      </c>
      <c r="B732" s="4">
        <v>12</v>
      </c>
      <c r="C732" s="4" t="s">
        <v>33</v>
      </c>
      <c r="D732" s="6">
        <v>220504.1318808283</v>
      </c>
      <c r="E732" s="6">
        <v>53752.916904858175</v>
      </c>
      <c r="F732" s="6">
        <v>0</v>
      </c>
      <c r="G732" s="6">
        <v>0</v>
      </c>
    </row>
    <row r="733" spans="1:12">
      <c r="A733" s="4">
        <v>2003</v>
      </c>
      <c r="B733" s="4">
        <v>12</v>
      </c>
      <c r="C733" s="4" t="s">
        <v>33</v>
      </c>
      <c r="D733" s="6">
        <v>204232.74203538895</v>
      </c>
      <c r="E733" s="6">
        <v>47119.615799188614</v>
      </c>
      <c r="F733" s="6">
        <v>2388</v>
      </c>
      <c r="G733" s="6">
        <v>388</v>
      </c>
    </row>
    <row r="734" spans="1:12">
      <c r="A734" s="4">
        <v>2002</v>
      </c>
      <c r="B734" s="4">
        <v>12</v>
      </c>
      <c r="C734" s="4" t="s">
        <v>33</v>
      </c>
      <c r="D734" s="6">
        <v>179971.4606391532</v>
      </c>
      <c r="E734" s="6">
        <v>22546.049766881122</v>
      </c>
      <c r="F734" s="6">
        <v>0</v>
      </c>
      <c r="G734" s="6">
        <v>-4856</v>
      </c>
    </row>
    <row r="735" spans="1:12">
      <c r="A735" s="4">
        <v>2001</v>
      </c>
      <c r="B735" s="4">
        <v>12</v>
      </c>
      <c r="C735" s="4" t="s">
        <v>33</v>
      </c>
      <c r="D735" s="6">
        <v>85653.94868169511</v>
      </c>
      <c r="E735" s="6">
        <v>2716.6364320686889</v>
      </c>
      <c r="F735" s="6">
        <v>0</v>
      </c>
      <c r="G735" s="6">
        <v>-8993</v>
      </c>
    </row>
    <row r="736" spans="1:12">
      <c r="A736" s="4">
        <v>2000</v>
      </c>
      <c r="B736" s="4">
        <v>12</v>
      </c>
      <c r="C736" s="4" t="s">
        <v>33</v>
      </c>
      <c r="D736" s="6">
        <v>48385.601729154587</v>
      </c>
      <c r="E736" s="6">
        <v>-22789.122998714447</v>
      </c>
      <c r="F736" s="6">
        <v>2000</v>
      </c>
      <c r="G736" s="6">
        <v>0</v>
      </c>
    </row>
    <row r="737" spans="1:1">
      <c r="A737" s="8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Total Debt Outstanding</vt:lpstr>
    </vt:vector>
  </TitlesOfParts>
  <Company>European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BATES Daniel (ECFIN)</dc:creator>
  <cp:lastModifiedBy>JANUS Justyna (ECFIN)</cp:lastModifiedBy>
  <dcterms:created xsi:type="dcterms:W3CDTF">2023-02-09T10:12:48Z</dcterms:created>
  <dcterms:modified xsi:type="dcterms:W3CDTF">2025-02-24T17:18:33Z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bd9ddd1-4d20-43f6-abfa-fc3c07406f94_Enabled">
    <vt:lpwstr>true</vt:lpwstr>
  </property>
  <property fmtid="{D5CDD505-2E9C-101B-9397-08002B2CF9AE}" pid="3" name="MSIP_Label_6bd9ddd1-4d20-43f6-abfa-fc3c07406f94_SetDate">
    <vt:lpwstr>2023-02-09T10:12:48Z</vt:lpwstr>
  </property>
  <property fmtid="{D5CDD505-2E9C-101B-9397-08002B2CF9AE}" pid="4" name="MSIP_Label_6bd9ddd1-4d20-43f6-abfa-fc3c07406f94_Method">
    <vt:lpwstr>Standard</vt:lpwstr>
  </property>
  <property fmtid="{D5CDD505-2E9C-101B-9397-08002B2CF9AE}" pid="5" name="MSIP_Label_6bd9ddd1-4d20-43f6-abfa-fc3c07406f94_Name">
    <vt:lpwstr>Commission Use</vt:lpwstr>
  </property>
  <property fmtid="{D5CDD505-2E9C-101B-9397-08002B2CF9AE}" pid="6" name="MSIP_Label_6bd9ddd1-4d20-43f6-abfa-fc3c07406f94_SiteId">
    <vt:lpwstr>b24c8b06-522c-46fe-9080-70926f8dddb1</vt:lpwstr>
  </property>
  <property fmtid="{D5CDD505-2E9C-101B-9397-08002B2CF9AE}" pid="7" name="MSIP_Label_6bd9ddd1-4d20-43f6-abfa-fc3c07406f94_ActionId">
    <vt:lpwstr>a21a7d7e-4e5b-47ea-97e2-f6863ff511c1</vt:lpwstr>
  </property>
  <property fmtid="{D5CDD505-2E9C-101B-9397-08002B2CF9AE}" pid="8" name="MSIP_Label_6bd9ddd1-4d20-43f6-abfa-fc3c07406f94_ContentBits">
    <vt:lpwstr>0</vt:lpwstr>
  </property>
</Properties>
</file>